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843" documentId="120_S{2AC9BD13-BADA-5192-A53E-5A8FF88502F6}" xr6:coauthVersionLast="47" xr6:coauthVersionMax="47" xr10:uidLastSave="{E4596D24-E774-4BB3-A290-0099D45E6B43}"/>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<sst xmlns="http://schemas.openxmlformats.org/spreadsheetml/2006/main" count="180278" uniqueCount="39124">
  <si>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</si>
  <si>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</si>
  <si>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</si>
  <si>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</si>
  <si>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</si>
  <si>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</si>
  <si>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</si>
  <si>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</si>
  <si>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</si>
  <si>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</si>
  <si>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</si>
  <si>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</si>
  <si>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</si>
  <si>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</si>
  <si>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</si>
  <si>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</si>
  <si>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</si>
  <si>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</si>
  <si>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</si>
  <si>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</si>
  <si>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</si>
  <si>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</si>
  <si>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</si>
  <si>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</si>
  <si>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</si>
  <si>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</si>
  <si>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</si>
  <si>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</si>
  <si>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</si>
  <si>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</si>
  <si>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</si>
  <si>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</si>
  <si>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</si>
  <si>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</si>
  <si>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</si>
  <si>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</si>
  <si>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</si>
  <si>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</si>
  <si>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</si>
  <si>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</si>
  <si>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</si>
  <si>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</si>
  <si>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</si>
  <si>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</si>
  <si>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</si>
  <si>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</si>
  <si>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</si>
  <si>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</si>
  <si>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</si>
  <si>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</si>
  <si>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</si>
  <si>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</si>
  <si>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</si>
  <si>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</si>
  <si>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</si>
  <si>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</si>
  <si>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</si>
  <si>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</si>
  <si>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</si>
  <si>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</si>
  <si>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</si>
  <si>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</si>
  <si>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</si>
  <si>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</si>
  <si>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</si>
  <si>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</si>
  <si>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</si>
  <si>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</si>
  <si>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</si>
  <si>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</si>
  <si>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</si>
  <si>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</si>
  <si>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</si>
  <si>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</si>
  <si>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</si>
  <si>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</si>
  <si>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</si>
  <si>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</si>
  <si>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</si>
  <si>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</si>
  <si>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</si>
  <si>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</si>
  <si>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</si>
  <si>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</si>
  <si>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</si>
  <si>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</si>
  <si>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</si>
  <si>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</si>
  <si>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</si>
  <si>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</si>
  <si>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</si>
  <si>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</si>
  <si>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</si>
  <si>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</si>
  <si>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</si>
  <si>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</si>
  <si>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</si>
  <si>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</si>
  <si>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</si>
  <si>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</si>
  <si>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</si>
  <si>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</si>
  <si>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</si>
  <si>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</si>
  <si>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</si>
  <si>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</si>
  <si>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</si>
  <si>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</si>
  <si>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</si>
  <si>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</si>
  <si>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</si>
  <si>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</si>
  <si>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</si>
  <si>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</si>
  <si>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</si>
  <si>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</si>
  <si>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</si>
  <si>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</si>
  <si>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</si>
  <si>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</si>
  <si>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</si>
  <si>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</si>
  <si>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</si>
  <si>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</si>
  <si>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</si>
  <si>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</si>
  <si>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</si>
  <si>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</si>
  <si>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</si>
  <si>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</si>
  <si>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</si>
  <si>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</si>
  <si>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</si>
  <si>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</si>
  <si>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</si>
  <si>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</si>
  <si>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</si>
  <si>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</si>
  <si>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</si>
  <si>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</si>
  <si>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</si>
  <si>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</si>
  <si>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</si>
  <si>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</si>
  <si>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</si>
  <si>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</si>
  <si>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</si>
  <si>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</si>
  <si>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</si>
  <si>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</si>
  <si>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</si>
  <si>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</si>
  <si>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</si>
  <si>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</si>
  <si>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</si>
  <si>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</si>
  <si>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</si>
  <si>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</si>
  <si>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</si>
  <si>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</si>
  <si>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</si>
  <si>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</si>
  <si>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</si>
  <si>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</si>
  <si>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</si>
  <si>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</si>
  <si>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</si>
  <si>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</si>
  <si>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</si>
  <si>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</si>
  <si>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</si>
  <si>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</si>
  <si>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</si>
  <si>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</si>
  <si>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</si>
  <si>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</si>
  <si>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</si>
  <si>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</si>
  <si>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</si>
  <si>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</si>
  <si>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</si>
  <si>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</si>
  <si>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</si>
  <si>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</si>
  <si>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</si>
  <si>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</si>
  <si>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</si>
  <si>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</si>
  <si>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</si>
  <si>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</si>
  <si>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</si>
  <si>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</si>
  <si>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</si>
  <si>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</si>
  <si>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</si>
  <si>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</si>
  <si>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</si>
  <si>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</si>
  <si>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</si>
  <si>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</si>
  <si>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</si>
  <si>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</si>
  <si>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</si>
  <si>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</si>
  <si>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</si>
  <si>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</si>
  <si>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</si>
  <si>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</si>
  <si>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</si>
  <si>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</si>
  <si>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</si>
  <si>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</si>
  <si>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</si>
  <si>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</si>
  <si>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</si>
  <si>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</si>
  <si>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</si>
  <si>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</si>
  <si>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</si>
  <si>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</si>
  <si>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</si>
  <si>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</si>
  <si>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</si>
  <si>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</si>
  <si>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</si>
  <si>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</si>
  <si>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</si>
  <si>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</si>
  <si>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</si>
  <si>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</si>
  <si>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</si>
  <si>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</si>
  <si>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</si>
  <si>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</si>
  <si>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</si>
  <si>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</si>
  <si>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</si>
  <si>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</si>
  <si>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</si>
  <si>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</si>
  <si>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</si>
  <si>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</si>
  <si>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</si>
  <si>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</si>
  <si>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</si>
  <si>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</si>
  <si>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</si>
  <si>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</si>
  <si>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</si>
  <si>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</si>
  <si>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</si>
  <si>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</si>
  <si>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</si>
  <si>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</si>
  <si>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</si>
  <si>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</si>
  <si>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</si>
  <si>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</si>
  <si>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</si>
  <si>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</si>
  <si>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</si>
  <si>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</si>
  <si>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</si>
  <si>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</si>
  <si>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</si>
  <si>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</si>
  <si>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</si>
  <si>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</si>
  <si>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</si>
  <si>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</si>
  <si>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</si>
  <si>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</si>
  <si>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</si>
  <si>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</si>
  <si>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</si>
  <si>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</si>
  <si>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</si>
  <si>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</si>
  <si>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</si>
  <si>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</si>
  <si>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</si>
  <si>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</si>
  <si>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</si>
  <si>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</si>
  <si>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</si>
  <si>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</si>
  <si>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</si>
  <si>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</si>
  <si>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</si>
  <si>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</si>
  <si>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</si>
  <si>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</si>
  <si>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</si>
  <si>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</si>
  <si>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</si>
  <si>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</si>
  <si>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</si>
  <si>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</si>
  <si>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</si>
  <si>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</si>
  <si>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</si>
  <si>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</si>
  <si>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</si>
  <si>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</si>
  <si>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</si>
  <si>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</si>
  <si>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</si>
  <si>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</si>
  <si>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</si>
  <si>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</si>
  <si>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</si>
  <si>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</si>
  <si>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</si>
  <si>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</si>
  <si>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</si>
  <si>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</si>
  <si>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</si>
  <si>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</si>
  <si>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</si>
  <si>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</si>
  <si>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</si>
  <si>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</si>
  <si>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</si>
  <si>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</si>
  <si>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</si>
  <si>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</si>
  <si>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</si>
  <si>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</si>
  <si>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</si>
  <si>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</si>
  <si>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</si>
  <si>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</si>
  <si>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</si>
  <si>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</si>
  <si>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</si>
  <si>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</si>
  <si>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</si>
  <si>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</si>
  <si>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</si>
  <si>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</si>
  <si>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</si>
  <si>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</si>
  <si>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</si>
  <si>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</si>
  <si>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</si>
  <si>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</si>
  <si>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</si>
  <si>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</si>
  <si>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</si>
  <si>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</si>
  <si>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</si>
  <si>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</si>
  <si>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</si>
  <si>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</si>
  <si>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</si>
  <si>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</si>
  <si>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</si>
  <si>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</si>
  <si>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</si>
  <si>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</si>
  <si>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</si>
  <si>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</si>
  <si>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</si>
  <si>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</si>
  <si>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</si>
  <si>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</si>
  <si>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</si>
  <si>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</si>
  <si>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</si>
  <si>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</si>
  <si>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</si>
  <si>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</si>
  <si>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</si>
  <si>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</si>
  <si>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</si>
  <si>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</si>
  <si>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</si>
  <si>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</si>
  <si>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</si>
  <si>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</si>
  <si>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</si>
  <si>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</si>
  <si>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</si>
  <si>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</si>
  <si>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</si>
  <si>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</si>
  <si>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</si>
  <si>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</si>
  <si>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</si>
  <si>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</si>
  <si>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</si>
  <si>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</si>
  <si>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</si>
  <si>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</si>
  <si>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</si>
  <si>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</si>
  <si>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</si>
  <si>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</si>
  <si>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</si>
  <si>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</si>
  <si>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</si>
  <si>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</si>
  <si>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</si>
  <si>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</si>
  <si>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</si>
  <si>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</si>
  <si>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</si>
  <si>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</si>
  <si>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</si>
  <si>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</si>
  <si>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</si>
  <si>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</si>
  <si>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</si>
  <si>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</si>
  <si>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</si>
  <si>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</si>
  <si>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</si>
  <si>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</si>
  <si>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</si>
  <si>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</si>
  <si>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</si>
  <si>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</si>
  <si>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</si>
  <si>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</si>
  <si>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</si>
  <si>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</si>
  <si>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</si>
  <si>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</si>
  <si>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</si>
  <si>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</si>
  <si>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</si>
  <si>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</si>
  <si>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</si>
  <si>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</si>
  <si>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</si>
  <si>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</si>
  <si>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</si>
  <si>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</si>
  <si>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</si>
  <si>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</si>
  <si>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</si>
  <si>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</si>
  <si>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</si>
  <si>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</si>
  <si>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</si>
  <si>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</si>
  <si>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</si>
  <si>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</si>
  <si>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</si>
  <si>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</si>
  <si>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</si>
  <si>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</si>
  <si>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</si>
  <si>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</si>
  <si>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</si>
  <si>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</si>
  <si>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</si>
  <si>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</si>
  <si>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</si>
  <si>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</si>
  <si>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</si>
  <si>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</si>
  <si>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</si>
  <si>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</si>
  <si>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</si>
  <si>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</si>
  <si>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</si>
  <si>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</si>
  <si>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</si>
  <si>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</si>
  <si>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</si>
  <si>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</si>
  <si>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</si>
  <si>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</si>
  <si>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</si>
  <si>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</si>
  <si>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</si>
  <si>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</si>
  <si>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</si>
  <si>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</si>
  <si>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</si>
  <si>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</si>
  <si>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</si>
  <si>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</si>
  <si>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</si>
  <si>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</si>
  <si>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</si>
  <si>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</si>
  <si>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</si>
  <si>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</si>
  <si>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</si>
  <si>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</si>
  <si>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</si>
  <si>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</si>
  <si>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</si>
  <si>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</si>
  <si>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</si>
  <si>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</si>
  <si>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</si>
  <si>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</si>
  <si>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</si>
  <si>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</si>
  <si>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</si>
  <si>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</si>
  <si>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</si>
  <si>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</si>
  <si>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</si>
  <si>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</si>
  <si>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</si>
  <si>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</si>
  <si>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</si>
  <si>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</si>
  <si>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</si>
  <si>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</si>
  <si>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</si>
  <si>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</si>
  <si>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</si>
  <si>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</si>
  <si>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</si>
  <si>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</si>
  <si>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</si>
  <si>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</si>
  <si>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</si>
  <si>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</si>
  <si>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</si>
  <si>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</si>
  <si>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</si>
  <si>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</si>
  <si>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</si>
  <si>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</si>
  <si>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</si>
  <si>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</si>
  <si>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</si>
  <si>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</si>
  <si>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</si>
  <si>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</si>
  <si>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</si>
  <si>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</si>
  <si>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</si>
  <si>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</si>
  <si>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</si>
  <si>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</si>
  <si>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</si>
  <si>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</si>
  <si>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</si>
  <si>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</si>
  <si>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</si>
  <si>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</si>
  <si>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</si>
  <si>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</si>
  <si>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</si>
  <si>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</si>
  <si>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</si>
  <si>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</si>
  <si>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</si>
  <si>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</si>
  <si>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</si>
  <si>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</si>
  <si>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</si>
  <si>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</si>
  <si>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</si>
  <si>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</si>
  <si>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</si>
  <si>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</si>
  <si>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</si>
  <si>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</si>
  <si>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</si>
  <si>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</si>
  <si>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</si>
  <si>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</si>
  <si>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</si>
  <si>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</si>
  <si>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</si>
  <si>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</si>
  <si>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</si>
  <si>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</si>
  <si>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</si>
  <si>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</si>
  <si>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</si>
  <si>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</si>
  <si>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</si>
  <si>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</si>
  <si>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</si>
  <si>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</si>
  <si>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</si>
  <si>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</si>
  <si>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</si>
  <si>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</si>
  <si>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</si>
  <si>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</si>
  <si>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</si>
  <si>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</si>
  <si>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</si>
  <si>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</si>
  <si>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</si>
  <si>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</si>
  <si>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</si>
  <si>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</si>
  <si>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</si>
  <si>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</si>
  <si>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</si>
  <si>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</si>
  <si>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</si>
  <si>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</si>
  <si>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</si>
  <si>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</si>
  <si>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</si>
  <si>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</si>
  <si>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</si>
  <si>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</si>
  <si>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</si>
  <si>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</si>
  <si>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</si>
  <si>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</si>
  <si>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</si>
  <si>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</si>
  <si>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</si>
  <si>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</si>
  <si>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</si>
  <si>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</si>
  <si>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</si>
  <si>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</si>
  <si>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</si>
  <si>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</si>
  <si>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</si>
  <si>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</si>
  <si>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</si>
  <si>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</si>
  <si>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</si>
  <si>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</si>
  <si>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</si>
  <si>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</si>
  <si>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</si>
  <si>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</si>
  <si>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</si>
  <si>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</si>
  <si>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</si>
  <si>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</si>
  <si>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</si>
  <si>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</si>
  <si>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</si>
  <si>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</si>
  <si>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</si>
  <si>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</si>
  <si>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</si>
  <si>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</si>
  <si>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</si>
  <si>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</si>
  <si>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</si>
  <si>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</si>
  <si>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</si>
  <si>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</si>
  <si>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</si>
  <si>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</si>
  <si>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</si>
  <si>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</si>
  <si>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</si>
  <si>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</si>
  <si>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</si>
  <si>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</si>
  <si>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</si>
  <si>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</si>
  <si>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</si>
  <si>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</si>
  <si>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</si>
  <si>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</si>
  <si>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</si>
  <si>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</si>
  <si>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</si>
  <si>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</si>
  <si>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</si>
  <si>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</si>
  <si>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</si>
  <si>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</si>
  <si>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</si>
  <si>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</si>
  <si>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</si>
  <si>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</si>
  <si>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</si>
  <si>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</si>
  <si>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</si>
  <si>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</si>
  <si>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</si>
  <si>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</si>
  <si>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</si>
  <si>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</si>
  <si>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</si>
  <si>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</si>
  <si>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</si>
  <si>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</si>
  <si>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</si>
  <si>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</si>
  <si>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</si>
  <si>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</si>
  <si>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</si>
  <si>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</si>
  <si>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</si>
  <si>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</si>
  <si>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</si>
  <si>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</si>
  <si>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</si>
  <si>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</si>
  <si>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</si>
  <si>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</si>
  <si>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</si>
  <si>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</si>
  <si>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</si>
  <si>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</si>
  <si>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</si>
  <si>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</si>
  <si>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</si>
  <si>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</si>
  <si>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</si>
  <si>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</si>
  <si>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</si>
  <si>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</si>
  <si>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</si>
  <si>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</si>
  <si>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</si>
  <si>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</si>
  <si>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</si>
  <si>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</si>
  <si>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</si>
  <si>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</si>
  <si>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</si>
  <si>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</si>
  <si>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</si>
  <si>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</si>
  <si>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</si>
  <si>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</si>
  <si>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</si>
  <si>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</si>
  <si>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</si>
  <si>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</si>
  <si>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</si>
  <si>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</si>
  <si>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</si>
  <si>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</si>
  <si>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</si>
  <si>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</si>
  <si>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</si>
  <si>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</si>
  <si>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</si>
  <si>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</si>
  <si>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</si>
  <si>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</si>
  <si>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</si>
  <si>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</si>
  <si>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</si>
  <si>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</si>
  <si>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</si>
  <si>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</si>
  <si>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</si>
  <si>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</si>
  <si>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</si>
  <si>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</si>
  <si>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</si>
  <si>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</si>
  <si>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</si>
  <si>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</si>
  <si>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</si>
  <si>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</si>
  <si>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</si>
  <si>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</si>
  <si>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</si>
  <si>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</si>
  <si>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</si>
  <si>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</si>
  <si>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</si>
  <si>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</si>
  <si>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</si>
  <si>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</si>
  <si>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</si>
  <si>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</si>
  <si>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</si>
  <si>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</si>
  <si>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</si>
  <si>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</si>
  <si>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</si>
  <si>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</si>
  <si>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</si>
  <si>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</si>
  <si>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</si>
  <si>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</si>
  <si>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</si>
  <si>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</si>
  <si>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</si>
  <si>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</si>
  <si>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</si>
  <si>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</si>
  <si>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</si>
  <si>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</si>
  <si>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</si>
  <si>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</si>
  <si>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</si>
  <si>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</si>
  <si>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</si>
  <si>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</si>
  <si>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</si>
  <si>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</si>
  <si>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</si>
  <si>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</si>
  <si>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</si>
  <si>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</si>
  <si>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</si>
  <si>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</si>
  <si>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</si>
  <si>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</si>
  <si>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</si>
  <si>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</si>
  <si>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</si>
  <si>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</si>
  <si>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</si>
  <si>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</si>
  <si>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</si>
  <si>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</si>
  <si>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</si>
  <si>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</si>
  <si>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</si>
  <si>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</si>
  <si>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</si>
  <si>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</si>
  <si>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</si>
  <si>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</si>
  <si>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</si>
  <si>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</si>
  <si>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</si>
  <si>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</si>
  <si>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</si>
  <si>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</si>
  <si>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</si>
  <si>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</si>
  <si>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</si>
  <si>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</si>
  <si>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</si>
  <si>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</si>
  <si>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</si>
  <si>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</si>
  <si>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</si>
  <si>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</si>
  <si>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</si>
  <si>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</si>
  <si>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</si>
  <si>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</si>
  <si>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</si>
  <si>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</si>
  <si>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</si>
  <si>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</si>
  <si>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</si>
  <si>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</si>
  <si>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</si>
  <si>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</si>
  <si>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</si>
  <si>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</si>
  <si>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</si>
  <si>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</si>
  <si>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</si>
  <si>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</si>
  <si>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</si>
  <si>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</si>
  <si>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</si>
  <si>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</si>
  <si>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</si>
  <si>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</si>
  <si>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</si>
  <si>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</si>
  <si>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</si>
  <si>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</si>
  <si>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</si>
  <si>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</si>
  <si>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</si>
  <si>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</si>
  <si>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</si>
  <si>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</si>
  <si>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</si>
  <si>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</si>
  <si>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</si>
  <si>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</si>
  <si>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</si>
  <si>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</si>
  <si>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</si>
  <si>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</si>
  <si>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</si>
  <si>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</si>
  <si>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</si>
  <si>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</si>
  <si>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</si>
  <si>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</si>
  <si>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</si>
  <si>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</si>
  <si>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</si>
  <si>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</si>
  <si>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</si>
  <si>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</si>
  <si>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</si>
  <si>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</si>
  <si>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</si>
  <si>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</si>
  <si>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</si>
  <si>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</si>
  <si>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</si>
  <si>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</si>
  <si>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</si>
  <si>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</si>
  <si>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</si>
  <si>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</si>
  <si>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</si>
  <si>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</si>
  <si>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</si>
  <si>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</si>
  <si>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</si>
  <si>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</si>
  <si>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</si>
  <si>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</si>
  <si>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</si>
  <si>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</si>
  <si>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</si>
  <si>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</si>
  <si>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</si>
  <si>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</si>
  <si>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</si>
  <si>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</si>
  <si>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</si>
  <si>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</si>
  <si>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</si>
  <si>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</si>
  <si>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</si>
  <si>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</si>
  <si>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</si>
  <si>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</si>
  <si>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</si>
  <si>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</si>
  <si>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</si>
  <si>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</si>
  <si>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</si>
  <si>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</si>
  <si>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</si>
  <si>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</si>
  <si>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</si>
  <si>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</si>
  <si>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</si>
  <si>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</si>
  <si>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</si>
  <si>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</si>
  <si>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</si>
  <si>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</si>
  <si>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</si>
  <si>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</si>
  <si>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</si>
  <si>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</si>
  <si>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</si>
  <si>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</si>
  <si>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</si>
  <si>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</si>
  <si>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</si>
  <si>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</si>
  <si>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</si>
  <si>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</si>
  <si>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</si>
  <si>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</si>
  <si>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</si>
  <si>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</si>
  <si>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</si>
  <si>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</si>
  <si>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</si>
  <si>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</si>
  <si>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</si>
  <si>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</si>
  <si>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</si>
  <si>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</si>
  <si>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</si>
  <si>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</si>
  <si>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</si>
  <si>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</si>
  <si>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</si>
  <si>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</si>
  <si>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</si>
  <si>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</si>
  <si>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</si>
  <si>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</si>
  <si>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</si>
  <si>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</si>
  <si>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</si>
  <si>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</si>
  <si>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</si>
  <si>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</si>
  <si>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</si>
  <si>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</si>
  <si>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</si>
  <si>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</si>
  <si>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</si>
  <si>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</si>
  <si>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</si>
  <si>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</si>
  <si>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</si>
  <si>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</si>
  <si>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</si>
  <si>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</si>
  <si>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</si>
  <si>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</si>
  <si>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</si>
  <si>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</si>
  <si>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</si>
  <si>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</si>
  <si>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</si>
  <si>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</si>
  <si>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</si>
  <si>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</si>
  <si>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</si>
  <si>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</si>
  <si>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</si>
  <si>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</si>
  <si>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</si>
  <si>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</si>
  <si>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</si>
  <si>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</si>
  <si>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</si>
  <si>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</si>
  <si>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</si>
  <si>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</si>
  <si>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</si>
  <si>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</si>
  <si>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</si>
  <si>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</si>
  <si>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</si>
  <si>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</si>
  <si>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</si>
  <si>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</si>
  <si>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</si>
  <si>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</si>
  <si>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</si>
  <si>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</si>
  <si>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</si>
  <si>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</si>
  <si>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</si>
  <si>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</si>
  <si>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</si>
  <si>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</si>
  <si>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</si>
  <si>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</si>
  <si>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</si>
  <si>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</si>
  <si>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</si>
  <si>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</si>
  <si>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</si>
  <si>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</si>
  <si>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</si>
  <si>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</si>
  <si>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</si>
  <si>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</si>
  <si>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</si>
  <si>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</si>
  <si>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</si>
  <si>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</si>
  <si>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</si>
  <si>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</si>
  <si>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</si>
  <si>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</si>
  <si>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</si>
  <si>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</si>
  <si>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</si>
  <si>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</si>
  <si>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</si>
  <si>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</si>
  <si>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</si>
  <si>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</si>
  <si>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</si>
  <si>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</si>
  <si>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</si>
  <si>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</si>
  <si>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</si>
  <si>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</si>
  <si>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</si>
  <si>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</si>
  <si>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</si>
  <si>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</si>
  <si>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</si>
  <si>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</si>
  <si>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</si>
  <si>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</si>
  <si>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</si>
  <si>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</si>
  <si>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</si>
  <si>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</si>
  <si>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</si>
  <si>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</si>
  <si>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</si>
  <si>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</si>
  <si>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</si>
  <si>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</si>
  <si>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</si>
  <si>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</si>
  <si>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</si>
  <si>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</si>
  <si>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</si>
  <si>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</si>
  <si>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</si>
  <si>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</si>
  <si>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</si>
  <si>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</si>
  <si>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</si>
  <si>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</si>
  <si>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</si>
  <si>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</si>
  <si>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</si>
  <si>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</si>
  <si>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</si>
  <si>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</si>
  <si>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</si>
  <si>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</si>
  <si>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</si>
  <si>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</si>
  <si>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</si>
  <si>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</si>
  <si>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</si>
  <si>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</si>
  <si>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</si>
  <si>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</si>
  <si>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</si>
  <si>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</si>
  <si>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</si>
  <si>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</si>
  <si>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</si>
  <si>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</si>
  <si>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</si>
  <si>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</si>
  <si>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</si>
  <si>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</si>
  <si>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</si>
  <si>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</si>
  <si>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</si>
  <si>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</si>
  <si>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</si>
  <si>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</si>
  <si>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</si>
  <si>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</si>
  <si>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</si>
  <si>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</si>
  <si>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</si>
  <si>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</si>
  <si>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</si>
  <si>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</si>
  <si>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</si>
  <si>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</si>
  <si>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</si>
  <si>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</si>
  <si>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</si>
  <si>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</si>
  <si>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</si>
  <si>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</si>
  <si>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</si>
  <si>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</si>
  <si>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</si>
  <si>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</si>
  <si>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</si>
  <si>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</si>
  <si>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</si>
  <si>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</si>
  <si>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</si>
  <si>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</si>
  <si>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</si>
  <si>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</si>
  <si>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</si>
  <si>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</si>
  <si>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</si>
  <si>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</si>
  <si>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</si>
  <si>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</si>
  <si>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</si>
  <si>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</si>
  <si>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</si>
  <si>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</si>
  <si>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</si>
  <si>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</si>
  <si>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</si>
  <si>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</si>
  <si>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</si>
  <si>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</si>
  <si>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</si>
  <si>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</si>
  <si>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</si>
  <si>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</si>
  <si>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</si>
  <si>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</si>
  <si>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</si>
  <si>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</si>
  <si>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</si>
  <si>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</si>
  <si>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</si>
  <si>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</si>
  <si>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</si>
  <si>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</si>
  <si>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</si>
  <si>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</si>
  <si>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</si>
  <si>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</si>
  <si>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</si>
  <si>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</si>
  <si>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</si>
  <si>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</si>
  <si>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</si>
  <si>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</si>
  <si>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</si>
  <si>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</si>
  <si>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</si>
  <si>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</si>
  <si>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</si>
  <si>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</si>
  <si>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</si>
  <si>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</si>
  <si>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</si>
  <si>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</si>
  <si>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</si>
  <si>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</si>
  <si>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</si>
  <si>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</si>
  <si>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</si>
  <si>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</si>
  <si>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</si>
  <si>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</si>
  <si>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</si>
  <si>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</si>
  <si>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</si>
  <si>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</si>
  <si>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</si>
  <si>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</si>
  <si>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</si>
  <si>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</si>
  <si>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</si>
  <si>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</si>
  <si>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</si>
  <si>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</si>
  <si>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</si>
  <si>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</si>
  <si>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</si>
  <si>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</si>
  <si>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</si>
  <si>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</si>
  <si>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</si>
  <si>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</si>
  <si>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</si>
  <si>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</si>
  <si>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</si>
  <si>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</si>
  <si>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</si>
  <si>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</si>
  <si>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</si>
  <si>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</si>
  <si>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</si>
  <si>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</si>
  <si>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</si>
  <si>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</si>
  <si>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</si>
  <si>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</si>
  <si>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</si>
  <si>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</si>
  <si>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</si>
  <si>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</si>
  <si>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</si>
  <si>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</si>
  <si>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</si>
  <si>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</si>
  <si>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</si>
  <si>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</si>
  <si>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</si>
  <si>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</si>
  <si>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</si>
  <si>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</si>
  <si>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</si>
  <si>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</si>
  <si>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</si>
  <si>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</si>
  <si>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</si>
  <si>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</si>
  <si>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</si>
  <si>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</si>
  <si>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</si>
  <si>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</si>
  <si>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</si>
  <si>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</si>
  <si>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</si>
  <si>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</si>
  <si>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</si>
  <si>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</si>
  <si>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</si>
  <si>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</si>
  <si>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</si>
  <si>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</si>
  <si>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</si>
  <si>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</si>
  <si>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</si>
  <si>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</si>
  <si>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</si>
  <si>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</si>
  <si>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</si>
  <si>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</si>
  <si>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</si>
  <si>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</si>
  <si>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</si>
  <si>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</si>
  <si>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</si>
  <si>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</si>
  <si>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</si>
  <si>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</si>
  <si>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</si>
  <si>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</si>
  <si>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</si>
  <si>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</si>
  <si>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</si>
  <si>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</si>
  <si>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</si>
  <si>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</si>
  <si>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</si>
  <si>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</si>
  <si>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</si>
  <si>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</si>
  <si>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</si>
  <si>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</si>
  <si>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</si>
  <si>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</si>
  <si>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</si>
  <si>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</si>
  <si>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</si>
  <si>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</si>
  <si>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</si>
  <si>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</si>
  <si>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</si>
  <si>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</si>
  <si>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</si>
  <si>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</si>
  <si>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</si>
  <si>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</si>
  <si>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</si>
  <si>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</si>
  <si>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</si>
  <si>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</si>
  <si>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</si>
  <si>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</si>
  <si>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</si>
  <si>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</si>
  <si>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</si>
  <si>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</si>
  <si>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</si>
  <si>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</si>
  <si>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</si>
  <si>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</si>
  <si>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</si>
  <si>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</si>
  <si>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</si>
  <si>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</si>
  <si>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</si>
  <si>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</si>
  <si>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</si>
  <si>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</si>
  <si>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</si>
  <si>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</si>
  <si>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</si>
  <si>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</si>
  <si>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</si>
  <si>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</si>
  <si>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</si>
  <si>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</si>
  <si>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</si>
  <si>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</si>
  <si>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</si>
  <si>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</si>
  <si>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</si>
  <si>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</si>
  <si>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</si>
  <si>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</si>
  <si>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</si>
  <si>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</si>
  <si>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</si>
  <si>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</si>
  <si>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</si>
  <si>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</si>
  <si>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</si>
  <si>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</si>
  <si>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</si>
  <si>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</si>
  <si>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</si>
  <si>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</si>
  <si>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</si>
  <si>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</si>
  <si>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</si>
  <si>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</si>
  <si>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</si>
  <si>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</si>
  <si>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</si>
  <si>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</si>
  <si>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</si>
  <si>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</si>
  <si>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</si>
  <si>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</si>
  <si>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</si>
  <si>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</si>
  <si>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</si>
  <si>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</si>
  <si>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</si>
  <si>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</si>
  <si>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</si>
  <si>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</si>
  <si>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</si>
  <si>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</si>
  <si>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</si>
  <si>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</si>
  <si>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</si>
  <si>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</si>
  <si>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</si>
  <si>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</si>
  <si>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</si>
  <si>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</si>
  <si>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</si>
  <si>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</si>
  <si>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</si>
  <si>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</si>
  <si>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</si>
  <si>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</si>
  <si>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</si>
  <si>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</si>
  <si>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</si>
  <si>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</si>
  <si>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</si>
  <si>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</si>
  <si>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</si>
  <si>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</si>
  <si>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</si>
  <si>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</si>
  <si>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</si>
  <si>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</si>
  <si>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</si>
  <si>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</si>
  <si>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</si>
  <si>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</si>
  <si>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</si>
  <si>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</si>
  <si>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</si>
  <si>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</si>
  <si>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</si>
  <si>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</si>
  <si>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</si>
  <si>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</si>
  <si>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</si>
  <si>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</si>
  <si>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</si>
  <si>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</si>
  <si>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</si>
  <si>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</si>
  <si>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</si>
  <si>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</si>
  <si>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</si>
  <si>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</si>
  <si>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</si>
  <si>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</si>
  <si>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</si>
  <si>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</si>
  <si>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</si>
  <si>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</si>
  <si>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</si>
  <si>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</si>
  <si>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</si>
  <si>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</si>
  <si>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</si>
  <si>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</si>
  <si>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</si>
  <si>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</si>
  <si>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</si>
  <si>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</si>
  <si>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</si>
  <si>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</si>
  <si>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</si>
  <si>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</si>
  <si>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</si>
  <si>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</si>
  <si>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</si>
  <si>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</si>
  <si>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</si>
  <si>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</si>
  <si>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</si>
  <si>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</si>
  <si>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</si>
  <si>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</si>
  <si>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</si>
  <si>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</si>
  <si>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</si>
  <si>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</si>
  <si>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</si>
  <si>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</si>
  <si>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</si>
  <si>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</si>
  <si>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</si>
  <si>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</si>
  <si>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</si>
  <si>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</si>
  <si>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</si>
  <si>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</si>
  <si>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</si>
  <si>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</si>
  <si>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</si>
  <si>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</si>
  <si>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</si>
  <si>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</si>
  <si>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</si>
  <si>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</si>
  <si>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</si>
  <si>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</si>
  <si>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</si>
  <si>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</si>
  <si>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</si>
  <si>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</si>
  <si>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</si>
  <si>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</si>
  <si>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</si>
  <si>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</si>
  <si>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</si>
  <si>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</si>
  <si>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</si>
  <si>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</si>
  <si>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</si>
  <si>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</si>
  <si>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</si>
  <si>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</si>
  <si>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</si>
  <si>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</si>
  <si>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</si>
  <si>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</si>
  <si>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</si>
  <si>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</si>
  <si>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</si>
  <si>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</si>
  <si>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</si>
  <si>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</si>
  <si>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</si>
  <si>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</si>
  <si>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</si>
  <si>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</si>
  <si>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</si>
  <si>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</si>
  <si>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</si>
  <si>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</si>
  <si>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</si>
  <si>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</si>
  <si>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</si>
  <si>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</si>
  <si>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</si>
  <si>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</si>
  <si>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</si>
  <si>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</si>
  <si>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</si>
  <si>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</si>
  <si>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</si>
  <si>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</si>
  <si>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</si>
  <si>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</si>
  <si>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</si>
  <si>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</si>
  <si>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</si>
  <si>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</si>
  <si>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</si>
  <si>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</si>
  <si>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</si>
  <si>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</si>
  <si>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</si>
  <si>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</si>
  <si>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</si>
  <si>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</si>
  <si>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</si>
  <si>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</si>
  <si>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</si>
  <si>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</si>
  <si>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</si>
  <si>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</si>
  <si>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</si>
  <si>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</si>
  <si>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</si>
  <si>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</si>
  <si>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</si>
  <si>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</si>
  <si>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</si>
  <si>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</si>
  <si>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</si>
  <si>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</si>
  <si>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</si>
  <si>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</si>
  <si>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</si>
  <si>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</si>
  <si>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</si>
  <si>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</si>
  <si>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</si>
  <si>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</si>
  <si>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</si>
  <si>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</si>
  <si>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</si>
  <si>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</si>
  <si>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</si>
  <si>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</si>
  <si>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</si>
  <si>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</si>
  <si>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</si>
  <si>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</si>
  <si>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</si>
  <si>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</si>
  <si>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</si>
  <si>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</si>
  <si>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</si>
  <si>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</si>
  <si>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</si>
  <si>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</si>
  <si>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</si>
  <si>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</si>
  <si>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</si>
  <si>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</si>
  <si>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</si>
  <si>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</si>
  <si>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</si>
  <si>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</si>
  <si>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</si>
  <si>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</si>
  <si>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</si>
  <si>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</si>
  <si>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</si>
  <si>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</si>
  <si>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</si>
  <si>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</si>
  <si>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</si>
  <si>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</si>
  <si>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</si>
  <si>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</si>
  <si>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</si>
  <si>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</si>
  <si>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</si>
  <si>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</si>
  <si>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</si>
  <si>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</si>
  <si>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</si>
  <si>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</si>
  <si>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</si>
  <si>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</si>
  <si>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</si>
  <si>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</si>
  <si>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</si>
  <si>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</si>
  <si>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</si>
  <si>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</si>
  <si>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</si>
  <si>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</si>
  <si>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</si>
  <si>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</si>
  <si>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</si>
  <si>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</si>
  <si>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</si>
  <si>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</si>
  <si>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</si>
  <si>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</si>
  <si>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</si>
  <si>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</si>
  <si>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</si>
  <si>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</si>
  <si>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</si>
  <si>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</si>
  <si>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</si>
  <si>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</si>
  <si>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</si>
  <si>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</si>
  <si>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</si>
  <si>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</si>
  <si>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</si>
  <si>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</si>
  <si>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</si>
  <si>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</si>
  <si>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</si>
  <si>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</si>
  <si>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</si>
  <si>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</si>
  <si>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</si>
  <si>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</si>
  <si>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</si>
  <si>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</si>
  <si>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</si>
  <si>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</si>
  <si>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</si>
  <si>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</si>
  <si>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</si>
  <si>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</si>
  <si>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</si>
  <si>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</si>
  <si>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</si>
  <si>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</si>
  <si>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</si>
  <si>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</si>
  <si>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</si>
  <si>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</si>
  <si>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</si>
  <si>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</si>
  <si>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</si>
  <si>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</si>
  <si>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</si>
  <si>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</si>
  <si>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</si>
  <si>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</si>
  <si>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</si>
  <si>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</si>
  <si>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</si>
  <si>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</si>
  <si>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</si>
  <si>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</si>
  <si>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</si>
  <si>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</si>
  <si>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</si>
  <si>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</si>
  <si>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</si>
  <si>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</si>
  <si>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</si>
  <si>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</si>
  <si>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</si>
  <si>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</si>
  <si>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</si>
  <si>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</si>
  <si>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</si>
  <si>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</si>
  <si>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</si>
  <si>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</si>
  <si>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</si>
  <si>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</si>
  <si>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</si>
  <si>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</si>
  <si>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</si>
  <si>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</si>
  <si>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</si>
  <si>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</si>
  <si>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</si>
  <si>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</si>
  <si>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</si>
  <si>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</si>
  <si>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</si>
  <si>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</si>
  <si>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</si>
  <si>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</si>
  <si>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</si>
  <si>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</si>
  <si>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</si>
  <si>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</si>
  <si>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</si>
  <si>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</si>
  <si>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</si>
  <si>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</si>
  <si>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</si>
  <si>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</si>
  <si>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</si>
  <si>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</si>
  <si>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</si>
  <si>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</si>
  <si>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</si>
  <si>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</si>
  <si>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</si>
  <si>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</si>
  <si>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</si>
  <si>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</si>
  <si>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</si>
  <si>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</si>
  <si>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</si>
  <si>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</si>
  <si>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</si>
  <si>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</si>
  <si>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</si>
  <si>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</si>
  <si>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</si>
  <si>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</si>
  <si>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</si>
  <si>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</si>
  <si>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</si>
  <si>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</si>
  <si>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</si>
  <si>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</si>
  <si>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</si>
  <si>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</si>
  <si>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</si>
  <si>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</si>
  <si>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</si>
  <si>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</si>
  <si>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</si>
  <si>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</si>
  <si>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</si>
  <si>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</si>
  <si>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</si>
  <si>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</si>
  <si>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</si>
  <si>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</si>
  <si>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</si>
  <si>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</si>
  <si>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</si>
  <si>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</si>
  <si>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</si>
  <si>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</si>
  <si>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</si>
  <si>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</si>
  <si>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</si>
  <si>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</si>
  <si>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</si>
  <si>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</si>
  <si>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</si>
  <si>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</si>
  <si>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</si>
  <si>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</si>
  <si>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</si>
  <si>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</si>
  <si>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</si>
  <si>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</si>
  <si>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</si>
  <si>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</si>
  <si>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</si>
  <si>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</si>
  <si>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</si>
  <si>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</si>
  <si>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</si>
  <si>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</si>
  <si>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</si>
  <si>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</si>
  <si>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</si>
  <si>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</si>
  <si>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</si>
  <si>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</si>
  <si>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</si>
  <si>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</si>
  <si>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</si>
  <si>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</si>
  <si>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</si>
  <si>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</si>
  <si>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</si>
  <si>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</si>
  <si>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</si>
  <si>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</si>
  <si>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</si>
  <si>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</si>
  <si>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</si>
  <si>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</si>
  <si>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</si>
  <si>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</si>
  <si>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</si>
  <si>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</si>
  <si>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</si>
  <si>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</si>
  <si>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</si>
  <si>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</si>
  <si>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</si>
  <si>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</si>
  <si>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</si>
  <si>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</si>
  <si>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</si>
  <si>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</si>
  <si>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</si>
  <si>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</si>
  <si>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</si>
  <si>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</si>
  <si>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</si>
  <si>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</si>
  <si>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</si>
  <si>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</si>
  <si>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</si>
  <si>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</si>
  <si>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</si>
  <si>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</si>
  <si>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</si>
  <si>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</si>
  <si>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</si>
  <si>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</si>
  <si>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</si>
  <si>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</si>
  <si>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</si>
  <si>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</si>
  <si>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</si>
  <si>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</si>
  <si>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</si>
  <si>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</si>
  <si>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</si>
  <si>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</si>
  <si>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</si>
  <si>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</si>
  <si>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</si>
  <si>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</si>
  <si>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</si>
  <si>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</si>
  <si>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</si>
  <si>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</si>
  <si>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</si>
  <si>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</si>
  <si>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</si>
  <si>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</si>
  <si>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</si>
  <si>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</si>
  <si>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</si>
  <si>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</si>
  <si>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</si>
  <si>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</si>
  <si>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</si>
  <si>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</si>
  <si>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</si>
  <si>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</si>
  <si>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</si>
  <si>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</si>
  <si>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</si>
  <si>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</si>
  <si>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</si>
  <si>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</si>
  <si>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</si>
  <si>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</si>
  <si>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</si>
  <si>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</si>
  <si>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</si>
  <si>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</si>
  <si>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</si>
  <si>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</si>
  <si>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</si>
  <si>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</si>
  <si>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</si>
  <si>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</si>
  <si>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</si>
  <si>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</si>
  <si>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</si>
  <si>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</si>
  <si>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</si>
  <si>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</si>
  <si>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</si>
  <si>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</si>
  <si>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</si>
  <si>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</si>
  <si>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</si>
  <si>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</si>
  <si>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</si>
  <si>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</si>
  <si>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</si>
  <si>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</si>
  <si>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</si>
  <si>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</si>
  <si>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</si>
  <si>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</si>
  <si>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</si>
  <si>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</si>
  <si>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</si>
  <si>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</si>
  <si>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</si>
  <si>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</si>
  <si>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</si>
  <si>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</si>
  <si>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</si>
  <si>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</si>
  <si>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</si>
  <si>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</si>
  <si>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</si>
  <si>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</si>
  <si>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</si>
  <si>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</si>
  <si>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</si>
  <si>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</si>
  <si>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</si>
  <si>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</si>
  <si>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</si>
  <si>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</si>
  <si>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</si>
  <si>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</si>
  <si>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</si>
  <si>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</si>
  <si>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</si>
  <si>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</si>
  <si>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</si>
  <si>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</si>
  <si>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</si>
  <si>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</si>
  <si>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</si>
  <si>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</si>
  <si>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</si>
  <si>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</si>
  <si>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</si>
  <si>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</si>
  <si>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</si>
  <si>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</si>
  <si>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</si>
  <si>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</si>
  <si>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</si>
  <si>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</si>
  <si>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</si>
  <si>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</si>
  <si>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</si>
  <si>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</si>
  <si>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</si>
  <si>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</si>
  <si>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</si>
  <si>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</si>
  <si>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</si>
  <si>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</si>
  <si>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</si>
  <si>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</si>
  <si>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</si>
  <si>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</si>
  <si>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</si>
  <si>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</si>
  <si>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</si>
  <si>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</si>
  <si>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</si>
  <si>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</si>
  <si>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</si>
  <si>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</si>
  <si>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</si>
  <si>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</si>
  <si>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</si>
  <si>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</si>
  <si>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</si>
  <si>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</si>
  <si>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</si>
  <si>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</si>
  <si>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</si>
  <si>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</si>
  <si>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</si>
  <si>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</si>
  <si>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</si>
  <si>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</si>
  <si>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</si>
  <si>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</si>
  <si>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</si>
  <si>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</si>
  <si>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</si>
  <si>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</si>
  <si>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</si>
  <si>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</si>
  <si>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</si>
  <si>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</si>
  <si>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</si>
  <si>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</si>
  <si>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</si>
  <si>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</si>
  <si>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</si>
  <si>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</si>
  <si>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</si>
  <si>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</si>
  <si>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</si>
  <si>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</si>
  <si>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</si>
  <si>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</si>
  <si>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</si>
  <si>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</si>
  <si>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</si>
  <si>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</si>
  <si>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</si>
  <si>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</si>
  <si>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</si>
  <si>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</si>
  <si>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</si>
  <si>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</si>
  <si>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</si>
  <si>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</si>
  <si>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</si>
  <si>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</si>
  <si>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</si>
  <si>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</si>
  <si>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</si>
  <si>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</si>
  <si>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</si>
  <si>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</si>
  <si>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</si>
  <si>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</si>
  <si>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</si>
  <si>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</si>
  <si>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</si>
  <si>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</si>
  <si>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</si>
  <si>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</si>
  <si>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</si>
  <si>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</si>
  <si>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</si>
  <si>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</si>
  <si>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</si>
  <si>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</si>
  <si>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</si>
  <si>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</si>
  <si>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</si>
  <si>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</si>
  <si>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</si>
  <si>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</si>
  <si>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</si>
  <si>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</si>
  <si>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</si>
  <si>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</si>
  <si>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</si>
  <si>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</si>
  <si>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</si>
  <si>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</si>
  <si>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</si>
  <si>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</si>
  <si>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</si>
  <si>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</si>
  <si>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</si>
  <si>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</si>
  <si>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</si>
  <si>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</si>
  <si>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</si>
  <si>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</si>
  <si>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</si>
  <si>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</si>
  <si>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</si>
  <si>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</si>
  <si>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</si>
  <si>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</si>
  <si>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</si>
  <si>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</si>
  <si>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</si>
  <si>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</si>
  <si>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</si>
  <si>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</si>
  <si>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</si>
  <si>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</si>
  <si>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</si>
  <si>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</si>
  <si>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</si>
  <si>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</si>
  <si>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</si>
  <si>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</si>
  <si>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</si>
  <si>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</si>
  <si>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</si>
  <si>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</si>
  <si>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</si>
  <si>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</si>
  <si>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</si>
  <si>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</si>
  <si>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</si>
  <si>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</si>
  <si>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</si>
  <si>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</si>
  <si>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</si>
  <si>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</si>
  <si>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</si>
  <si>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</si>
  <si>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</si>
  <si>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</si>
  <si>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</si>
  <si>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</si>
  <si>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</si>
  <si>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</si>
  <si>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</si>
  <si>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</si>
  <si>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</si>
  <si>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</si>
  <si>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</si>
  <si>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</si>
  <si>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</si>
  <si>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</si>
  <si>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</si>
  <si>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</si>
  <si>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</si>
  <si>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</si>
  <si>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</si>
  <si>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</si>
  <si>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</si>
  <si>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</si>
  <si>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</si>
  <si>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</si>
  <si>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</si>
  <si>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</si>
  <si>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</si>
  <si>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</si>
  <si>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</si>
  <si>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</si>
  <si>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</si>
  <si>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</si>
  <si>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</si>
  <si>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</si>
  <si>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</si>
  <si>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</si>
  <si>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</si>
  <si>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</si>
  <si>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</si>
  <si>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</si>
  <si>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</si>
  <si>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</si>
  <si>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</si>
  <si>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</si>
  <si>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</si>
  <si>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</si>
  <si>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</si>
  <si>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</si>
  <si>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</si>
  <si>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</si>
  <si>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</si>
  <si>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</si>
  <si>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</si>
  <si>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</si>
  <si>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</si>
  <si>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</si>
  <si>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</si>
  <si>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</si>
  <si>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</si>
  <si>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</si>
  <si>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</si>
  <si>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</si>
  <si>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</si>
  <si>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</si>
  <si>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</si>
  <si>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</si>
  <si>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</si>
  <si>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</si>
  <si>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</si>
  <si>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</si>
  <si>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</si>
  <si>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</si>
  <si>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</si>
  <si>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</si>
  <si>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</si>
  <si>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</si>
  <si>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</si>
  <si>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</si>
  <si>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</si>
  <si>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</si>
  <si>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</si>
  <si>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</si>
  <si>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</si>
  <si>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</si>
  <si>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</si>
  <si>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</si>
  <si>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</si>
  <si>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</si>
  <si>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</si>
  <si>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</si>
  <si>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</si>
  <si>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</si>
  <si>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</si>
  <si>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</si>
  <si>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</si>
  <si>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</si>
  <si>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</si>
  <si>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</si>
  <si>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</si>
  <si>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</si>
  <si>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</si>
  <si>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</si>
  <si>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</si>
  <si>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</si>
  <si>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</si>
  <si>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</si>
  <si>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</si>
  <si>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</si>
  <si>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</si>
  <si>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</si>
  <si>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</si>
  <si>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</si>
  <si>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</si>
  <si>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</si>
  <si>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</si>
  <si>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</si>
  <si>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</si>
  <si>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</si>
  <si>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</si>
  <si>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</si>
  <si>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</si>
  <si>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</si>
  <si>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</si>
  <si>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</si>
  <si>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</si>
  <si>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</si>
  <si>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</si>
  <si>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</si>
  <si>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</si>
  <si>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</si>
  <si>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</si>
  <si>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</si>
  <si>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</si>
  <si>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</si>
  <si>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</si>
  <si>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</si>
  <si>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</si>
  <si>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</si>
  <si>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</si>
  <si>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</si>
  <si>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</si>
  <si>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</si>
  <si>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</si>
  <si>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</si>
  <si>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</si>
  <si>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</si>
  <si>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</si>
  <si>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</si>
  <si>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</si>
  <si>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</si>
  <si>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</si>
  <si>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</si>
  <si>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</si>
  <si>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</si>
  <si>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</si>
  <si>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</si>
  <si>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</si>
  <si>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</si>
  <si>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</si>
  <si>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</si>
  <si>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</si>
  <si>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</si>
  <si>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</si>
  <si>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</si>
  <si>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</si>
  <si>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</si>
  <si>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</si>
  <si>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</si>
  <si>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</si>
  <si>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</si>
  <si>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</si>
  <si>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</si>
  <si>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</si>
  <si>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</si>
  <si>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</si>
  <si>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</si>
  <si>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</si>
  <si>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</si>
  <si>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</si>
  <si>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</si>
  <si>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</si>
  <si>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</si>
  <si>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</si>
  <si>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</si>
  <si>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</si>
  <si>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</si>
  <si>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</si>
  <si>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</si>
  <si>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</si>
  <si>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</si>
  <si>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</si>
  <si>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</si>
  <si>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</si>
  <si>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</si>
  <si>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</si>
  <si>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</si>
  <si>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</si>
  <si>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</si>
  <si>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</si>
  <si>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</si>
  <si>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</si>
  <si>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</si>
  <si>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</si>
  <si>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</si>
  <si>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</si>
  <si>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</si>
  <si>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</si>
  <si>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</si>
  <si>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</si>
  <si>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</si>
  <si>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</si>
  <si>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</si>
  <si>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</si>
  <si>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</si>
  <si>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</si>
  <si>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</si>
  <si>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</si>
  <si>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</si>
  <si>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</si>
  <si>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</si>
  <si>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</si>
  <si>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</si>
  <si>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</si>
  <si>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</si>
  <si>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</si>
  <si>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</si>
  <si>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</si>
  <si>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</si>
  <si>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</si>
  <si>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</si>
  <si>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</si>
  <si>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</si>
  <si>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</si>
  <si>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</si>
  <si>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</si>
  <si>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</si>
  <si>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</si>
  <si>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</si>
  <si>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</si>
  <si>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</si>
  <si>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</si>
  <si>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</si>
  <si>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</si>
  <si>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</si>
  <si>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</si>
  <si>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</si>
  <si>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</si>
  <si>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</si>
  <si>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</si>
  <si>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</si>
  <si>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</si>
  <si>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</si>
  <si>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</si>
  <si>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</si>
  <si>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</si>
  <si>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</si>
  <si>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</si>
  <si>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</si>
  <si>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</si>
  <si>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</si>
  <si>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</si>
  <si>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</si>
  <si>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</si>
  <si>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</si>
  <si>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</si>
  <si>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</si>
  <si>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</si>
  <si>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</si>
  <si>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</si>
  <si>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</si>
  <si>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</si>
  <si>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</si>
  <si>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</si>
  <si>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</si>
  <si>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</si>
  <si>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</si>
  <si>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</si>
  <si>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</si>
  <si>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</si>
  <si>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</si>
  <si>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</si>
  <si>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</si>
  <si>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</si>
  <si>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</si>
  <si>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</si>
  <si>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</si>
  <si>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</si>
  <si>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</si>
  <si>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</si>
  <si>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</si>
  <si>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</si>
  <si>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</si>
  <si>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</si>
  <si>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</si>
  <si>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</si>
  <si>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</si>
  <si>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</si>
  <si>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</si>
  <si>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</si>
  <si>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</si>
  <si>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</si>
  <si>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</si>
  <si>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</si>
  <si>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</si>
  <si>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</si>
  <si>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</si>
  <si>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</si>
  <si>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</si>
  <si>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</si>
  <si>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</si>
  <si>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</si>
  <si>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</si>
  <si>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</si>
  <si>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</si>
  <si>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</si>
  <si>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</si>
  <si>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</si>
  <si>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</si>
  <si>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</si>
  <si>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</si>
  <si>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</si>
  <si>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</si>
  <si>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</si>
  <si>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</si>
  <si>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</si>
  <si>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</si>
  <si>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</si>
  <si>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</si>
  <si>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</si>
  <si>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</si>
  <si>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</si>
  <si>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</si>
  <si>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</si>
  <si>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</si>
  <si>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</si>
  <si>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</si>
  <si>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</si>
  <si>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</si>
  <si>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</si>
  <si>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</si>
  <si>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</si>
  <si>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</si>
  <si>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</si>
  <si>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</si>
  <si>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</si>
  <si>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</si>
  <si>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</si>
  <si>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</si>
  <si>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</si>
  <si>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</si>
  <si>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</si>
  <si>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</si>
  <si>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</si>
  <si>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</si>
  <si>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</si>
  <si>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</si>
  <si>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</si>
  <si>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</si>
  <si>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</si>
  <si>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</si>
  <si>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</si>
  <si>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</si>
  <si>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</si>
  <si>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</si>
  <si>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</si>
  <si>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</si>
  <si>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</si>
  <si>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</si>
  <si>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</si>
  <si>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</si>
  <si>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</si>
  <si>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</si>
  <si>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</si>
  <si>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</si>
  <si>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</si>
  <si>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</si>
  <si>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</si>
  <si>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</si>
  <si>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</si>
  <si>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</si>
  <si>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</si>
  <si>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</si>
  <si>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</si>
  <si>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</si>
  <si>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</si>
  <si>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</si>
  <si>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</si>
  <si>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</si>
  <si>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</si>
  <si>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</si>
  <si>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</si>
  <si>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</si>
  <si>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</si>
  <si>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</si>
  <si>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</si>
  <si>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</si>
  <si>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</si>
  <si>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</si>
  <si>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</si>
  <si>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</si>
  <si>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</si>
  <si>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</si>
  <si>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</si>
  <si>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</si>
  <si>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</si>
  <si>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</si>
  <si>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</si>
  <si>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</si>
  <si>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</si>
  <si>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</si>
  <si>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</si>
  <si>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</si>
  <si>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</si>
  <si>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</si>
  <si>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</si>
  <si>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</si>
  <si>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</si>
  <si>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</si>
  <si>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</si>
  <si>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</si>
  <si>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</si>
  <si>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</si>
  <si>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</si>
  <si>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</si>
  <si>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</si>
  <si>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</si>
  <si>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</si>
  <si>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</si>
  <si>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</si>
  <si>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</si>
  <si>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</si>
  <si>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</si>
  <si>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</si>
  <si>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</si>
  <si>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</si>
  <si>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</si>
  <si>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</si>
  <si>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</si>
  <si>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</si>
  <si>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</si>
  <si>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</si>
  <si>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</si>
  <si>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</si>
  <si>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</si>
  <si>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</si>
  <si>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</si>
  <si>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</si>
  <si>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</si>
  <si>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</si>
  <si>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</si>
  <si>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</si>
  <si>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</si>
  <si>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</si>
  <si>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</si>
  <si>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</si>
  <si>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</si>
  <si>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</si>
  <si>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</si>
  <si>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</si>
  <si>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</si>
  <si>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</si>
  <si>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</si>
  <si>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</si>
  <si>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</si>
  <si>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</si>
  <si>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</si>
  <si>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</si>
  <si>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</si>
  <si>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</si>
  <si>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</si>
  <si>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</si>
  <si>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</si>
  <si>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</si>
  <si>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</si>
  <si>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</si>
  <si>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</si>
  <si>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</si>
  <si>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</si>
  <si>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</si>
  <si>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</si>
  <si>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</si>
  <si>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</si>
  <si>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</si>
  <si>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</si>
  <si>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</si>
  <si>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</si>
  <si>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</si>
  <si>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</si>
  <si>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</si>
  <si>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</si>
  <si>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</si>
  <si>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</si>
  <si>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</si>
  <si>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</si>
  <si>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</si>
  <si>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</si>
  <si>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</si>
  <si>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</si>
  <si>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</si>
  <si>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</si>
  <si>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</si>
  <si>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</si>
  <si>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</si>
  <si>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</si>
  <si>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</si>
  <si>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</si>
  <si>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</si>
  <si>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</si>
  <si>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</si>
  <si>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</si>
  <si>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</si>
  <si>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</si>
  <si>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</si>
  <si>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</si>
  <si>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</si>
  <si>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</si>
  <si>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</si>
  <si>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</si>
  <si>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</si>
  <si>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</si>
  <si>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</si>
  <si>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</si>
  <si>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</si>
  <si>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</si>
  <si>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</si>
  <si>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</si>
  <si>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</si>
  <si>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</si>
  <si>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</si>
  <si>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</si>
  <si>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</si>
  <si>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</si>
  <si>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</si>
  <si>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</si>
  <si>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</si>
  <si>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</si>
  <si>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</si>
  <si>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</si>
  <si>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</si>
  <si>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</si>
  <si>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</si>
  <si>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</si>
  <si>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</si>
  <si>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</si>
  <si>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</si>
  <si>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</si>
  <si>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</si>
  <si>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</si>
  <si>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</si>
  <si>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</si>
  <si>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</si>
  <si>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</si>
  <si>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</si>
  <si>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</si>
  <si>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</si>
  <si>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</si>
  <si>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</si>
  <si>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</si>
  <si>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</si>
  <si>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</si>
  <si>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</si>
  <si>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</si>
  <si>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</si>
  <si>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</si>
  <si>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</si>
  <si>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</si>
  <si>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</si>
  <si>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</si>
  <si>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</si>
  <si>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</si>
  <si>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</si>
  <si>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</si>
  <si>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</si>
  <si>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</si>
  <si>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</si>
  <si>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</si>
  <si>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</si>
  <si>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</si>
  <si>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</si>
  <si>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</si>
  <si>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</si>
  <si>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</si>
  <si>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</si>
  <si>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</si>
  <si>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</si>
  <si>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</si>
  <si>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</si>
  <si>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</si>
  <si>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</si>
  <si>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</si>
  <si>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</si>
  <si>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</si>
  <si>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</si>
  <si>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</si>
  <si>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</si>
  <si>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</si>
  <si>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</si>
  <si>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</si>
  <si>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</si>
  <si>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</si>
  <si>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</si>
  <si>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</si>
  <si>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</si>
  <si>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</si>
  <si>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</si>
  <si>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</si>
  <si>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</si>
  <si>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</si>
  <si>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</si>
  <si>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</si>
  <si>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</si>
  <si>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</si>
  <si>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</si>
  <si>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</si>
  <si>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</si>
  <si>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</si>
  <si>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</si>
  <si>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</si>
  <si>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</si>
  <si>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</si>
  <si>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</si>
  <si>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</si>
  <si>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</si>
  <si>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</si>
  <si>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</si>
  <si>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</si>
  <si>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</si>
  <si>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</si>
  <si>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</si>
  <si>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</si>
  <si>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</si>
  <si>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</si>
  <si>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</si>
  <si>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</si>
  <si>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</si>
  <si>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</si>
  <si>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</si>
  <si>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</si>
  <si>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</si>
  <si>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</si>
  <si>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</si>
  <si>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</si>
  <si>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</si>
  <si>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</si>
  <si>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</si>
  <si>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</si>
  <si>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</si>
  <si>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</si>
  <si>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</si>
  <si>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</si>
  <si>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</si>
  <si>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</si>
  <si>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</si>
  <si>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</si>
  <si>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</si>
  <si>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</si>
  <si>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</si>
  <si>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</si>
  <si>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</si>
  <si>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</si>
  <si>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</si>
  <si>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</si>
  <si>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</si>
  <si>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</si>
  <si>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</si>
  <si>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</si>
  <si>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</si>
  <si>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</si>
  <si>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</si>
  <si>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</si>
  <si>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</si>
  <si>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</si>
  <si>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</si>
  <si>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</si>
  <si>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</si>
  <si>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</si>
  <si>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</si>
  <si>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</si>
  <si>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</si>
  <si>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</si>
  <si>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</si>
  <si>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</si>
  <si>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</si>
  <si>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</si>
  <si>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</si>
  <si>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</si>
  <si>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</si>
  <si>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</si>
  <si>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</si>
  <si>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</si>
  <si>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</si>
  <si>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</si>
  <si>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</si>
  <si>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</si>
  <si>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</si>
  <si>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</si>
  <si>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</si>
  <si>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</si>
  <si>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</si>
  <si>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</si>
  <si>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</si>
  <si>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</si>
  <si>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</si>
  <si>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</si>
  <si>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</si>
  <si>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</si>
  <si>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</si>
  <si>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</si>
  <si>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</si>
  <si>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</si>
  <si>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</si>
  <si>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</si>
  <si>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</si>
  <si>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</si>
  <si>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</si>
  <si>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</si>
  <si>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</si>
  <si>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</si>
  <si>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</si>
  <si>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</si>
  <si>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</si>
  <si>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</si>
  <si>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</si>
  <si>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</si>
  <si>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</si>
  <si>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</si>
  <si>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</si>
  <si>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</si>
  <si>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</si>
  <si>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</si>
  <si>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</si>
  <si>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</si>
  <si>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</si>
  <si>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</si>
  <si>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</si>
  <si>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</si>
  <si>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</si>
  <si>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</si>
  <si>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</si>
  <si>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</si>
  <si>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</si>
  <si>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</si>
  <si>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</si>
  <si>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</si>
  <si>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</si>
  <si>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</si>
  <si>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</si>
  <si>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</si>
  <si>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</si>
  <si>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</si>
  <si>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</si>
  <si>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</si>
  <si>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</si>
  <si>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</si>
  <si>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</si>
  <si>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</si>
  <si>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</si>
  <si>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</si>
  <si>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</si>
  <si>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</si>
  <si>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</si>
  <si>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</si>
  <si>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</si>
  <si>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</si>
  <si>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</si>
  <si>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</si>
  <si>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</si>
  <si>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</si>
  <si>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</si>
  <si>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</si>
  <si>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</si>
  <si>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</si>
  <si>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</si>
  <si>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</si>
  <si>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</si>
  <si>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</si>
  <si>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</si>
  <si>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</si>
  <si>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</si>
  <si>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</si>
  <si>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</si>
  <si>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</si>
  <si>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</si>
  <si>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</si>
  <si>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</si>
  <si>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</si>
  <si>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</si>
  <si>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</si>
  <si>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</si>
  <si>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</si>
  <si>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</si>
  <si>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</si>
  <si>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</si>
  <si>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</si>
  <si>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</si>
  <si>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</si>
  <si>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</si>
  <si>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</si>
  <si>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</si>
  <si>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</si>
  <si>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</si>
  <si>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</si>
  <si>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</si>
  <si>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</si>
  <si>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</si>
  <si>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</si>
  <si>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</si>
  <si>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</si>
  <si>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</si>
  <si>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</si>
  <si>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</si>
  <si>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</si>
  <si>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</si>
  <si>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</si>
  <si>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</si>
  <si>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</si>
  <si>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</si>
  <si>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</si>
  <si>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</si>
  <si>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</si>
  <si>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</si>
  <si>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</si>
  <si>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</si>
  <si>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</si>
  <si>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</si>
  <si>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</si>
  <si>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</si>
  <si>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</si>
  <si>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</si>
  <si>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</si>
  <si>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</si>
  <si>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</si>
  <si>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</si>
  <si>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</si>
  <si>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</si>
  <si>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</si>
  <si>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</si>
  <si>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</si>
  <si>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</si>
  <si>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</si>
  <si>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</si>
  <si>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</si>
  <si>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</si>
  <si>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</si>
  <si>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</si>
  <si>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</si>
  <si>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</si>
  <si>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</si>
  <si>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</si>
  <si>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</si>
  <si>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</si>
  <si>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</si>
  <si>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</si>
  <si>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</si>
  <si>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</si>
  <si>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</si>
  <si>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</si>
  <si>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</si>
  <si>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</si>
  <si>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</si>
  <si>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</si>
  <si>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</si>
  <si>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</si>
  <si>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</si>
  <si>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</si>
  <si>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</si>
  <si>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</si>
  <si>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</si>
  <si>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</si>
  <si>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</si>
  <si>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</si>
  <si>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</si>
  <si>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</si>
  <si>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</si>
  <si>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</si>
  <si>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</si>
  <si>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</si>
  <si>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</si>
  <si>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</si>
  <si>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</si>
  <si>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</si>
  <si>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</si>
  <si>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</si>
  <si>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</si>
  <si>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</si>
  <si>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</si>
  <si>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</si>
  <si>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</si>
  <si>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</si>
  <si>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</si>
  <si>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</si>
  <si>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</si>
  <si>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</si>
  <si>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</si>
  <si>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</si>
  <si>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</si>
  <si>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</si>
  <si>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</si>
  <si>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</si>
  <si>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</si>
  <si>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</si>
  <si>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</si>
  <si>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</si>
  <si>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</si>
  <si>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</si>
  <si>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</si>
  <si>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</si>
  <si>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</si>
  <si>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</si>
  <si>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</si>
  <si>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</si>
  <si>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</si>
  <si>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</si>
  <si>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</si>
  <si>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</si>
  <si>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</si>
  <si>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</si>
  <si>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</si>
  <si>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</si>
  <si>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</si>
  <si>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</si>
  <si>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</si>
  <si>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</si>
  <si>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</si>
  <si>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</si>
  <si>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</si>
  <si>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</si>
  <si>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</si>
  <si>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</si>
  <si>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</si>
  <si>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</si>
  <si>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</si>
  <si>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</si>
  <si>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</si>
  <si>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</si>
  <si>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</si>
  <si>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</si>
  <si>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</si>
  <si>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</si>
  <si>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</si>
  <si>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</si>
  <si>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</si>
  <si>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</si>
  <si>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</si>
  <si>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</si>
  <si>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</si>
  <si>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</si>
  <si>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</si>
  <si>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</si>
  <si>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</si>
  <si>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</si>
  <si>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</si>
  <si>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</si>
  <si>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</si>
  <si>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</si>
  <si>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</si>
  <si>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</si>
  <si>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</si>
  <si>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</si>
  <si>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</si>
  <si>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</si>
  <si>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</si>
  <si>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</si>
  <si>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</si>
  <si>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</si>
  <si>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</si>
  <si>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</si>
  <si>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</si>
  <si>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</si>
  <si>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</si>
  <si>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</si>
  <si>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</si>
  <si>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</si>
  <si>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</si>
  <si>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</si>
  <si>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</si>
  <si>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</si>
  <si>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</si>
  <si>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</si>
  <si>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</si>
  <si>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</si>
  <si>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</si>
  <si>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</si>
  <si>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</si>
  <si>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</si>
  <si>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</si>
  <si>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</si>
  <si>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</si>
  <si>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</si>
  <si>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</si>
  <si>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</si>
  <si>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</si>
  <si>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</si>
  <si>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</si>
  <si>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</si>
  <si>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</si>
  <si>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</si>
  <si>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</si>
  <si>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</si>
  <si>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</si>
  <si>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</si>
  <si>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</si>
  <si>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</si>
  <si>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</si>
  <si>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</si>
  <si>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</si>
  <si>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</si>
  <si>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</si>
  <si>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</si>
  <si>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</si>
  <si>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</si>
  <si>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</si>
  <si>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</si>
  <si>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</si>
  <si>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</si>
  <si>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</si>
  <si>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</si>
  <si>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</si>
  <si>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</si>
  <si>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</si>
  <si>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</si>
  <si>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</si>
  <si>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</si>
  <si>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</si>
  <si>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</si>
  <si>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</si>
  <si>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</si>
  <si>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</si>
  <si>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</si>
  <si>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</si>
  <si>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</si>
  <si>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</si>
  <si>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</si>
  <si>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</si>
  <si>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</si>
  <si>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</si>
  <si>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</si>
  <si>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</si>
  <si>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</si>
  <si>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</si>
  <si>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</si>
  <si>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</si>
  <si>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</si>
  <si>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</si>
  <si>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</si>
  <si>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</si>
  <si>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</si>
  <si>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</si>
  <si>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</si>
  <si>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</si>
  <si>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</si>
  <si>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</si>
  <si>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</si>
  <si>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</si>
  <si>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</si>
  <si>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</si>
  <si>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</si>
  <si>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</si>
  <si>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</si>
  <si>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</si>
  <si>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</si>
  <si>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</si>
  <si>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</si>
  <si>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</si>
  <si>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</si>
  <si>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</si>
  <si>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</si>
  <si>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</si>
  <si>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</si>
  <si>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</si>
  <si>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</si>
  <si>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</si>
  <si>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</si>
  <si>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</si>
  <si>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</si>
  <si>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</si>
  <si>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</si>
  <si>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</si>
  <si>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</si>
  <si>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</si>
  <si>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</si>
  <si>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</si>
  <si>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</si>
  <si>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</si>
  <si>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</si>
  <si>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</si>
  <si>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</si>
  <si>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</si>
  <si>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</si>
  <si>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</si>
  <si>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</si>
  <si>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</si>
  <si>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</si>
  <si>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</si>
  <si>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</si>
  <si>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</si>
  <si>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</si>
  <si>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</si>
  <si>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</si>
  <si>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</si>
  <si>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</si>
  <si>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</si>
  <si>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</si>
  <si>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</si>
  <si>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</si>
  <si>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</si>
  <si>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</si>
  <si>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</si>
  <si>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</si>
  <si>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</si>
  <si>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</si>
  <si>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</si>
  <si>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</si>
  <si>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</si>
  <si>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</si>
  <si>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</si>
  <si>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</si>
  <si>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</si>
  <si>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</si>
  <si>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</si>
  <si>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</si>
  <si>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</si>
  <si>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</si>
  <si>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</si>
  <si>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</si>
  <si>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</si>
  <si>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</si>
  <si>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</si>
  <si>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</si>
  <si>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</si>
  <si>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</si>
  <si>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</si>
  <si>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</si>
  <si>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</si>
  <si>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</si>
  <si>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</si>
  <si>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</si>
  <si>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</si>
  <si>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</si>
  <si>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</si>
  <si>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</si>
  <si>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</si>
  <si>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</si>
  <si>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</si>
  <si>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</si>
  <si>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</si>
  <si>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</si>
  <si>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</si>
  <si>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</si>
  <si>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</si>
  <si>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</si>
  <si>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</si>
  <si>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</si>
  <si>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</si>
  <si>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</si>
  <si>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</si>
  <si>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</si>
  <si>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</si>
  <si>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</si>
  <si>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</si>
  <si>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</si>
  <si>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</si>
  <si>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</si>
  <si>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</si>
  <si>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</si>
  <si>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</si>
  <si>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</si>
  <si>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</si>
  <si>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</si>
  <si>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</si>
  <si>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</si>
  <si>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</si>
  <si>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</si>
  <si>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</si>
  <si>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</si>
  <si>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</si>
  <si>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</si>
  <si>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</si>
  <si>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</si>
  <si>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</si>
  <si>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</si>
  <si>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</si>
  <si>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</si>
  <si>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</si>
  <si>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</si>
  <si>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</si>
  <si>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</si>
  <si>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</si>
  <si>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</si>
  <si>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</si>
  <si>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</si>
  <si>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</si>
  <si>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</si>
  <si>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</si>
  <si>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</si>
  <si>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</si>
  <si>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</si>
  <si>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</si>
  <si>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</si>
  <si>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</si>
  <si>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</si>
  <si>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</si>
  <si>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</si>
  <si>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</si>
  <si>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</si>
  <si>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</si>
  <si>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</si>
  <si>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</si>
  <si>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</si>
  <si>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</si>
  <si>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</si>
  <si>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</si>
  <si>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</si>
  <si>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</si>
  <si>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</si>
  <si>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</si>
  <si>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</si>
  <si>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</si>
  <si>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</si>
  <si>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</si>
  <si>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</si>
  <si>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</si>
  <si>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</si>
  <si>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</si>
  <si>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</si>
  <si>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</si>
  <si>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</si>
  <si>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</si>
  <si>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</si>
  <si>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</si>
  <si>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</si>
  <si>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</si>
  <si>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</si>
  <si>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</si>
  <si>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</si>
  <si>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</si>
  <si>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</si>
  <si>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</si>
  <si>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</si>
  <si>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</si>
  <si>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</si>
  <si>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</si>
  <si>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</si>
  <si>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</si>
  <si>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</si>
  <si>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</si>
  <si>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</si>
  <si>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</si>
  <si>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</si>
  <si>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</si>
  <si>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</si>
  <si>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</si>
  <si>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</si>
  <si>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</si>
  <si>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</si>
  <si>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</si>
  <si>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</si>
  <si>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</si>
  <si>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</si>
  <si>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</si>
  <si>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</si>
  <si>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</si>
  <si>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</si>
  <si>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</si>
  <si>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</si>
  <si>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</si>
  <si>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</si>
  <si>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</si>
  <si>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</si>
  <si>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</si>
  <si>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</si>
  <si>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</si>
  <si>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</si>
  <si>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</si>
  <si>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</si>
  <si>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</si>
  <si>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</si>
  <si>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</si>
  <si>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</si>
  <si>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</si>
  <si>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</si>
  <si>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</si>
  <si>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</si>
  <si>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</si>
  <si>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</si>
  <si>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</si>
  <si>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</si>
  <si>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</si>
  <si>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</si>
  <si>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</si>
  <si>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</si>
  <si>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</si>
  <si>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</si>
  <si>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</si>
  <si>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</si>
  <si>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</si>
  <si>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</si>
  <si>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</si>
  <si>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</si>
  <si>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</si>
  <si>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</si>
  <si>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</si>
  <si>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</si>
  <si>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</si>
  <si>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</si>
  <si>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</si>
  <si>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</si>
  <si>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</si>
  <si>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</si>
  <si>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</si>
  <si>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</si>
  <si>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</si>
  <si>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</si>
  <si>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</si>
  <si>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</si>
  <si>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</si>
  <si>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</si>
  <si>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</si>
  <si>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</si>
  <si>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</si>
  <si>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</si>
  <si>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</si>
  <si>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</si>
  <si>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</si>
  <si>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</si>
  <si>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</si>
  <si>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</si>
  <si>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</si>
  <si>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</si>
  <si>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</si>
  <si>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</si>
  <si>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</si>
  <si>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</si>
  <si>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</si>
  <si>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</si>
  <si>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</si>
  <si>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</si>
  <si>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</si>
  <si>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</si>
  <si>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</si>
  <si>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</si>
  <si>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</si>
  <si>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</si>
  <si>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</si>
  <si>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</si>
  <si>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</si>
  <si>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</si>
  <si>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</si>
  <si>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</si>
  <si>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</si>
  <si>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</si>
  <si>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</si>
  <si>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</si>
  <si>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</si>
  <si>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</si>
  <si>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</si>
  <si>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</si>
  <si>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</si>
  <si>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</si>
  <si>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</si>
  <si>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</si>
  <si>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</si>
  <si>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</si>
  <si>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</si>
  <si>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</si>
  <si>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</si>
  <si>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</si>
  <si>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</si>
  <si>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</si>
  <si>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</si>
  <si>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</si>
  <si>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</si>
  <si>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</si>
  <si>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</si>
  <si>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</si>
  <si>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</si>
  <si>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</si>
  <si>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</si>
  <si>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</si>
  <si>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</si>
  <si>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</si>
  <si>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</si>
  <si>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</si>
  <si>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</si>
  <si>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</si>
  <si>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</si>
  <si>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</si>
  <si>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</si>
  <si>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</si>
  <si>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</si>
  <si>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</si>
  <si>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</si>
  <si>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</si>
  <si>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</si>
  <si>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</si>
  <si>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</si>
  <si>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</si>
  <si>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</si>
  <si>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</si>
  <si>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</si>
  <si>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</si>
  <si>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</si>
  <si>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</si>
  <si>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</si>
  <si>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</si>
  <si>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</si>
  <si>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</si>
  <si>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</si>
  <si>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</si>
  <si>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</si>
  <si>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</si>
  <si>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</si>
  <si>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</si>
  <si>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</si>
  <si>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</si>
  <si>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</si>
  <si>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</si>
  <si>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</si>
  <si>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</si>
  <si>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</si>
  <si>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</si>
  <si>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</si>
  <si>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</si>
  <si>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</si>
  <si>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</si>
  <si>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</si>
  <si>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</si>
  <si>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</si>
  <si>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</si>
  <si>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</si>
  <si>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</si>
  <si>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</si>
  <si>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</si>
  <si>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</si>
  <si>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</si>
  <si>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</si>
  <si>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</si>
  <si>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</si>
  <si>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</si>
  <si>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</si>
  <si>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</si>
  <si>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</si>
  <si>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</si>
  <si>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</si>
  <si>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</si>
  <si>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</si>
  <si>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</si>
  <si>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</si>
  <si>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</si>
  <si>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</si>
  <si>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</si>
  <si>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</si>
  <si>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</si>
  <si>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</si>
  <si>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</si>
  <si>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</si>
  <si>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</si>
  <si>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</si>
  <si>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</si>
  <si>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</si>
  <si>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</si>
  <si>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</si>
  <si>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</si>
  <si>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</si>
  <si>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</si>
  <si>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</si>
  <si>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</si>
  <si>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</si>
  <si>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</si>
  <si>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</si>
  <si>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</si>
  <si>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</si>
  <si>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</si>
  <si>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</si>
  <si>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</si>
  <si>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</si>
  <si>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</si>
  <si>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</si>
  <si>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</si>
  <si>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</si>
  <si>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</si>
  <si>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</si>
  <si>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</si>
  <si>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</si>
  <si>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</si>
  <si>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</si>
  <si>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</si>
  <si>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</si>
  <si>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</si>
  <si>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</si>
  <si>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</si>
  <si>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</si>
  <si>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</si>
  <si>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</si>
  <si>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</si>
  <si>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</si>
  <si>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</si>
  <si>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</si>
  <si>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</si>
  <si>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</si>
  <si>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</si>
  <si>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</si>
  <si>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</si>
  <si>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</si>
  <si>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</si>
  <si>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</si>
  <si>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</si>
  <si>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</si>
  <si>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</si>
  <si>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</si>
  <si>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</si>
  <si>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</si>
  <si>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</si>
  <si>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</si>
  <si>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</si>
  <si>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</si>
  <si>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</si>
  <si>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</si>
  <si>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</si>
  <si>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</si>
  <si>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</si>
  <si>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</si>
  <si>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</si>
  <si>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</si>
  <si>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</si>
  <si>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</si>
  <si>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</si>
  <si>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</si>
  <si>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</si>
  <si>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</si>
  <si>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</si>
  <si>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</si>
  <si>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</si>
  <si>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</si>
  <si>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</si>
  <si>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</si>
  <si>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</si>
  <si>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</si>
  <si>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</si>
  <si>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</si>
  <si>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</si>
  <si>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</si>
  <si>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</si>
  <si>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</si>
  <si>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</si>
  <si>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</si>
  <si>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</si>
  <si>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</si>
  <si>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</si>
  <si>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</si>
  <si>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</si>
  <si>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</si>
  <si>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</si>
  <si>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</si>
  <si>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</si>
  <si>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</si>
  <si>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</si>
  <si>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</si>
  <si>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</si>
  <si>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</si>
  <si>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</si>
  <si>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</si>
  <si>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</si>
  <si>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</si>
  <si>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</si>
  <si>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</si>
  <si>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</si>
  <si>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</si>
  <si>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</si>
  <si>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</si>
  <si>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</si>
  <si>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</si>
  <si>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</si>
  <si>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</si>
  <si>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</si>
  <si>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</si>
  <si>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</si>
  <si>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</si>
  <si>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</si>
  <si>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</si>
  <si>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</si>
  <si>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</si>
  <si>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</si>
  <si>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</si>
  <si>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</si>
  <si>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</si>
  <si>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</si>
  <si>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</si>
  <si>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</si>
  <si>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</si>
  <si>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</si>
  <si>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</si>
  <si>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</si>
  <si>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</si>
  <si>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</si>
  <si>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</si>
  <si>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</si>
  <si>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</si>
  <si>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</si>
  <si>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</si>
  <si>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</si>
  <si>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</si>
  <si>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</si>
  <si>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</si>
  <si>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</si>
  <si>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</si>
  <si>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</si>
  <si>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</si>
  <si>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</si>
  <si>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</si>
  <si>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</si>
  <si>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</si>
  <si>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</si>
  <si>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</si>
  <si>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</si>
  <si>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</si>
  <si>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</si>
  <si>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</si>
  <si>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</si>
  <si>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</si>
  <si>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</si>
  <si>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</si>
  <si>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</si>
  <si>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</si>
  <si>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</si>
  <si>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</si>
  <si>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</si>
  <si>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</si>
  <si>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</si>
  <si>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</si>
  <si>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</si>
  <si>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</si>
  <si>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</si>
  <si>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</si>
  <si>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</si>
  <si>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</si>
  <si>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</si>
  <si>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</si>
  <si>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</si>
  <si>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</si>
  <si>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</si>
  <si>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</si>
  <si>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</si>
  <si>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</si>
  <si>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</si>
  <si>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</si>
  <si>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</si>
  <si>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</si>
  <si>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</si>
  <si>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</si>
  <si>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</si>
  <si>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</si>
  <si>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</si>
  <si>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</si>
  <si>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</si>
  <si>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</si>
  <si>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</si>
  <si>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</si>
  <si>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</si>
  <si>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</si>
  <si>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</si>
  <si>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</si>
  <si>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</si>
  <si>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</si>
  <si>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</si>
  <si>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</si>
  <si>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</si>
  <si>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</si>
  <si>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</si>
  <si>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</si>
  <si>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</si>
  <si>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</si>
  <si>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</si>
  <si>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</si>
  <si>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</si>
  <si>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</si>
  <si>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</si>
  <si>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</si>
  <si>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</si>
  <si>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</si>
  <si>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</si>
  <si>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</si>
  <si>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</si>
  <si>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</si>
  <si>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</si>
  <si>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</si>
  <si>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</si>
  <si>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</si>
  <si>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</si>
  <si>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</si>
  <si>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</si>
  <si>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</si>
  <si>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</si>
  <si>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</si>
  <si>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</si>
  <si>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</si>
  <si>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</si>
  <si>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</si>
  <si>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</si>
  <si>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</si>
  <si>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</si>
  <si>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</si>
  <si>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</si>
  <si>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</si>
  <si>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</si>
  <si>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</si>
  <si>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</si>
  <si>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</si>
  <si>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</si>
  <si>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</si>
  <si>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</si>
  <si>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</si>
  <si>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</si>
  <si>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</si>
  <si>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</si>
  <si>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</si>
  <si>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</si>
  <si>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</si>
  <si>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</si>
  <si>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</si>
  <si>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</si>
  <si>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</si>
  <si>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</si>
  <si>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</si>
  <si>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</si>
  <si>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</si>
  <si>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</si>
  <si>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</si>
  <si>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</si>
  <si>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</si>
  <si>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</si>
  <si>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</si>
  <si>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</si>
  <si>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</si>
  <si>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</si>
  <si>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</si>
  <si>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</si>
  <si>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</si>
  <si>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</si>
  <si>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</si>
  <si>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</si>
  <si>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</si>
  <si>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</si>
  <si>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</si>
  <si>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</si>
  <si>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</si>
  <si>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</si>
  <si>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</si>
  <si>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</si>
  <si>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</si>
  <si>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</si>
  <si>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</si>
  <si>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</si>
  <si>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</si>
  <si>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</si>
  <si>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</si>
  <si>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</si>
  <si>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</si>
  <si>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</si>
  <si>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</si>
  <si>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</si>
  <si>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</si>
  <si>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</si>
  <si>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</si>
  <si>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</si>
  <si>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</si>
  <si>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</si>
  <si>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</si>
  <si>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</si>
  <si>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</si>
  <si>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</si>
  <si>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</si>
  <si>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</si>
  <si>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</si>
  <si>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</si>
  <si>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</si>
  <si>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</si>
  <si>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</si>
  <si>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</si>
  <si>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</si>
  <si>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</si>
  <si>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</si>
  <si>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</si>
  <si>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</si>
  <si>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</si>
  <si>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</si>
  <si>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</si>
  <si>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</si>
  <si>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</si>
  <si>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</si>
  <si>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</si>
  <si>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</si>
  <si>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</si>
  <si>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</si>
  <si>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</si>
  <si>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</si>
  <si>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</si>
  <si>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</si>
  <si>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</si>
  <si>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</si>
  <si>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</si>
  <si>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</si>
  <si>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</si>
  <si>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</si>
  <si>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</si>
  <si>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</si>
  <si>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</si>
  <si>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</si>
  <si>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</si>
  <si>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</si>
  <si>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</si>
  <si>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</si>
  <si>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</si>
  <si>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</si>
  <si>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</si>
  <si>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</si>
  <si>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</si>
  <si>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</si>
  <si>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</si>
  <si>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</si>
  <si>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</si>
  <si>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</si>
  <si>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</si>
  <si>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</si>
  <si>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</si>
  <si>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</si>
  <si>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</si>
  <si>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</si>
  <si>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</si>
  <si>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</si>
  <si>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</si>
  <si>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</si>
  <si>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</si>
  <si>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</si>
  <si>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</si>
  <si>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</si>
  <si>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</si>
  <si>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</si>
  <si>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</si>
  <si>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</si>
  <si>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</si>
  <si>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</si>
  <si>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</si>
  <si>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</si>
  <si>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</si>
  <si>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</si>
  <si>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</si>
  <si>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</si>
  <si>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</si>
  <si>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</si>
  <si>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</si>
  <si>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</si>
  <si>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</si>
  <si>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</si>
  <si>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</si>
  <si>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</si>
  <si>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</si>
  <si>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</si>
  <si>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</si>
  <si>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</si>
  <si>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</si>
  <si>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</si>
  <si>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</si>
  <si>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</si>
  <si>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</si>
  <si>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</si>
  <si>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</si>
  <si>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</si>
  <si>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</si>
  <si>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</si>
  <si>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</si>
  <si>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</si>
  <si>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</si>
  <si>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</si>
  <si>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</si>
  <si>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</si>
  <si>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</si>
  <si>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</si>
  <si>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</si>
  <si>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</si>
  <si>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</si>
  <si>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</si>
  <si>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</si>
  <si>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</si>
  <si>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</si>
  <si>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</si>
  <si>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</si>
  <si>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</si>
  <si>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</si>
  <si>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</si>
  <si>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</si>
  <si>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</si>
  <si>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</si>
  <si>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</si>
  <si>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</si>
  <si>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</si>
  <si>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</si>
  <si>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</si>
  <si>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</si>
  <si>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</si>
  <si>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</si>
  <si>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</si>
  <si>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</si>
  <si>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</si>
  <si>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</si>
  <si>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</si>
  <si>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</si>
  <si>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</si>
  <si>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</si>
  <si>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</si>
  <si>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</si>
  <si>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</si>
  <si>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</si>
  <si>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</si>
  <si>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</si>
  <si>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</si>
  <si>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</si>
  <si>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</si>
  <si>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</si>
  <si>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</si>
  <si>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</si>
  <si>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</si>
  <si>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</si>
  <si>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</si>
  <si>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</si>
  <si>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</si>
  <si>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</si>
  <si>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</si>
  <si>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</si>
  <si>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</si>
  <si>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</si>
  <si>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</si>
  <si>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</si>
  <si>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</si>
  <si>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</si>
  <si>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</si>
  <si>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</si>
  <si>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</si>
  <si>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</si>
  <si>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</si>
  <si>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</si>
  <si>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</si>
  <si>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</si>
  <si>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</si>
  <si>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</si>
  <si>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</si>
  <si>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</si>
  <si>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</si>
  <si>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</si>
  <si>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</si>
  <si>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</si>
  <si>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</si>
  <si>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</si>
  <si>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</si>
  <si>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</si>
  <si>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</si>
  <si>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</si>
  <si>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</si>
  <si>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</si>
  <si>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</si>
  <si>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</si>
  <si>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</si>
  <si>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</si>
  <si>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</si>
  <si>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</si>
  <si>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</si>
  <si>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</si>
  <si>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</si>
  <si>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</si>
  <si>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</si>
  <si>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</si>
  <si>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</si>
  <si>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</si>
  <si>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</si>
  <si>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</si>
  <si>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</si>
  <si>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</si>
  <si>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</si>
  <si>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</si>
  <si>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</si>
  <si>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</si>
  <si>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</si>
  <si>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</si>
  <si>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</si>
  <si>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</si>
  <si>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</si>
  <si>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</si>
  <si>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</si>
  <si>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</si>
  <si>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</si>
  <si>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</si>
  <si>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</si>
  <si>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</si>
  <si>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</si>
  <si>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</si>
  <si>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</si>
  <si>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</si>
  <si>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</si>
  <si>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</si>
  <si>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</si>
  <si>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</si>
  <si>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</si>
  <si>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</si>
  <si>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</si>
  <si>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</si>
  <si>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</si>
  <si>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</si>
  <si>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</si>
  <si>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</si>
  <si>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</si>
  <si>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</si>
  <si>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</si>
  <si>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</si>
  <si>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</si>
  <si>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</si>
  <si>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</si>
  <si>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</si>
  <si>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</si>
  <si>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</si>
  <si>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</si>
  <si>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</si>
  <si>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</si>
  <si>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</si>
  <si>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</si>
  <si>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</si>
  <si>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</si>
  <si>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</si>
  <si>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</si>
  <si>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</si>
  <si>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</si>
  <si>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</si>
  <si>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</si>
  <si>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</si>
  <si>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</si>
  <si>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</si>
  <si>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</si>
  <si>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</si>
  <si>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</si>
  <si>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</si>
  <si>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</si>
  <si>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</si>
  <si>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</si>
  <si>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</si>
  <si>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</si>
  <si>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</si>
  <si>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</si>
  <si>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</si>
  <si>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</si>
  <si>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</si>
  <si>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</si>
  <si>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</si>
  <si>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</si>
  <si>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</si>
  <si>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</si>
  <si>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</si>
  <si>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</si>
  <si>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</si>
  <si>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</si>
  <si>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</si>
  <si>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</si>
  <si>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</si>
  <si>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</si>
  <si>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</si>
  <si>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</si>
  <si>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</si>
  <si>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</si>
  <si>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</si>
  <si>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</si>
  <si>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</si>
  <si>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</si>
  <si>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</si>
  <si>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</si>
  <si>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</si>
  <si>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</si>
  <si>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</si>
  <si>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</si>
  <si>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</si>
  <si>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</si>
  <si>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</si>
  <si>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</si>
  <si>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</si>
  <si>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</si>
  <si>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</si>
  <si>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</si>
  <si>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</si>
  <si>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</si>
  <si>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</si>
  <si>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</si>
  <si>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</si>
  <si>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</si>
  <si>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</si>
  <si>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</si>
  <si>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</si>
  <si>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</si>
  <si>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</si>
  <si>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</si>
  <si>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</si>
  <si>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</si>
  <si>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</si>
  <si>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</si>
  <si>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</si>
  <si>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</si>
  <si>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</si>
  <si>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</si>
  <si>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</si>
  <si>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</si>
  <si>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</si>
  <si>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</si>
  <si>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</si>
  <si>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</si>
  <si>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</si>
  <si>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</si>
  <si>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</si>
  <si>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</si>
  <si>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</si>
  <si>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</si>
  <si>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</si>
  <si>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</si>
  <si>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</si>
  <si>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</si>
  <si>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</si>
  <si>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</si>
  <si>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</si>
  <si>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</si>
  <si>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</si>
  <si>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</si>
  <si>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</si>
  <si>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</si>
  <si>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</si>
  <si>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</si>
  <si>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</si>
  <si>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</si>
  <si>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</si>
  <si>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</si>
  <si>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</si>
  <si>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</si>
  <si>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</si>
  <si>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</si>
  <si>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</si>
  <si>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</si>
  <si>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</si>
  <si>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</si>
  <si>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</si>
  <si>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</si>
  <si>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</si>
  <si>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</si>
  <si>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</si>
  <si>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</si>
  <si>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</si>
  <si>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</si>
  <si>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</si>
  <si>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</si>
  <si>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</si>
  <si>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</si>
  <si>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</si>
  <si>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</si>
  <si>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</si>
  <si>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</si>
  <si>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</si>
  <si>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</si>
  <si>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</si>
  <si>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</si>
  <si>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</si>
  <si>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</si>
  <si>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</si>
  <si>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</si>
  <si>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</si>
  <si>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</si>
  <si>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</si>
  <si>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</si>
  <si>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</si>
  <si>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</si>
  <si>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</si>
  <si>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</si>
  <si>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</si>
  <si>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</si>
  <si>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</si>
  <si>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</si>
  <si>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</si>
  <si>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</si>
  <si>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</si>
  <si>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</si>
  <si>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</si>
  <si>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</si>
  <si>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</si>
  <si>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</si>
  <si>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</si>
  <si>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</si>
  <si>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</si>
  <si>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</si>
  <si>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</si>
  <si>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</si>
  <si>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</si>
  <si>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</si>
  <si>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</si>
  <si>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</si>
  <si>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</si>
  <si>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</si>
  <si>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</si>
  <si>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</si>
  <si>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</si>
  <si>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</si>
  <si>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</si>
  <si>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</si>
  <si>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</si>
  <si>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</si>
  <si>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</si>
  <si>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</si>
  <si>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</si>
  <si>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</si>
  <si>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</si>
  <si>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</si>
  <si>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</si>
  <si>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</si>
  <si>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</si>
  <si>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</si>
  <si>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</si>
  <si>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</si>
  <si>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</si>
  <si>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</si>
  <si>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</si>
  <si>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</si>
  <si>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</si>
  <si>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</si>
  <si>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</si>
  <si>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</si>
  <si>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</si>
  <si>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</si>
  <si>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</si>
  <si>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</si>
  <si>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</si>
  <si>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</si>
  <si>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</si>
  <si>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</si>
  <si>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</si>
  <si>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</si>
  <si>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</si>
  <si>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</si>
  <si>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</si>
  <si>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</si>
  <si>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</si>
  <si>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</si>
  <si>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</si>
  <si>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</si>
  <si>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</si>
  <si>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</si>
  <si>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</si>
  <si>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</si>
  <si>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</si>
  <si>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</si>
  <si>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</si>
  <si>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</si>
  <si>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</si>
  <si>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</si>
  <si>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</si>
  <si>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</si>
  <si>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</si>
  <si>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</si>
  <si>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</si>
  <si>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</si>
  <si>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</si>
  <si>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</si>
  <si>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</si>
  <si>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</si>
  <si>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</si>
  <si>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</si>
  <si>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</si>
  <si>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</si>
  <si>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</si>
  <si>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</si>
  <si>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</si>
  <si>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</si>
  <si>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</si>
  <si>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</si>
  <si>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</si>
  <si>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</si>
  <si>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</si>
  <si>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</si>
  <si>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</si>
  <si>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</si>
  <si>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</si>
  <si>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</si>
  <si>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</si>
  <si>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</si>
  <si>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</si>
  <si>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</si>
  <si>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</si>
  <si>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</si>
  <si>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</si>
  <si>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</si>
  <si>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</si>
  <si>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</si>
  <si>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</si>
  <si>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</si>
  <si>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</si>
  <si>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</si>
  <si>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</si>
  <si>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</si>
  <si>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</si>
  <si>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</si>
  <si>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</si>
  <si>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</si>
  <si>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</si>
  <si>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</si>
  <si>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</si>
  <si>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</si>
  <si>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</si>
  <si>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</si>
  <si>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</si>
  <si>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</si>
  <si>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</si>
  <si>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</si>
  <si>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</si>
  <si>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</si>
  <si>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</si>
  <si>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</si>
  <si>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</si>
  <si>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</si>
  <si>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</si>
  <si>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</si>
  <si>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</si>
  <si>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</si>
  <si>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</si>
  <si>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</si>
  <si>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</si>
  <si>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</si>
  <si>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</si>
  <si>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</si>
  <si>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</si>
  <si>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</si>
  <si>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</si>
  <si>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</si>
  <si>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</si>
  <si>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</si>
  <si>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</si>
  <si>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</si>
  <si>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</si>
  <si>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</si>
  <si>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</si>
  <si>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</si>
  <si>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</si>
  <si>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</si>
  <si>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</si>
  <si>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</si>
  <si>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</si>
  <si>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</si>
  <si>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</si>
  <si>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</si>
  <si>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</si>
  <si>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</si>
  <si>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</si>
  <si>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</si>
  <si>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</si>
  <si>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</si>
  <si>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</si>
  <si>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</si>
  <si>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</si>
  <si>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</si>
  <si>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</si>
  <si>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</si>
  <si>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</si>
  <si>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</si>
  <si>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</si>
  <si>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</si>
  <si>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</si>
  <si>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</si>
  <si>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</si>
  <si>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</si>
  <si>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</si>
  <si>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</si>
  <si>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</si>
  <si>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</si>
  <si>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</si>
  <si>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</si>
  <si>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</si>
  <si>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</si>
  <si>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</si>
  <si>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</si>
  <si>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</si>
  <si>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</si>
  <si>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</si>
  <si>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</si>
  <si>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</si>
  <si>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</si>
  <si>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</si>
  <si>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</si>
  <si>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</si>
  <si>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</si>
  <si>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</si>
  <si>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</si>
  <si>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</si>
  <si>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</si>
  <si>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</si>
  <si>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</si>
  <si>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</si>
  <si>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</si>
  <si>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</si>
  <si>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</si>
  <si>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</si>
  <si>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</si>
  <si>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</si>
  <si>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</si>
  <si>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</si>
  <si>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</si>
  <si>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</si>
  <si>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</si>
  <si>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</si>
  <si>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</si>
  <si>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</si>
  <si>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</si>
  <si>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</si>
  <si>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</si>
  <si>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</si>
  <si>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</si>
  <si>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</si>
  <si>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</si>
  <si>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</si>
  <si>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</si>
  <si>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</si>
  <si>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</si>
  <si>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</si>
  <si>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</si>
  <si>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</si>
  <si>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</si>
  <si>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</si>
  <si>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</si>
  <si>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</si>
  <si>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</si>
  <si>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</si>
  <si>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</si>
  <si>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</si>
  <si>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</si>
  <si>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</si>
  <si>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</si>
  <si>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</si>
  <si>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</si>
  <si>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</si>
  <si>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</si>
  <si>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</si>
  <si>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</si>
  <si>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</si>
  <si>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</si>
  <si>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</si>
  <si>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</si>
  <si>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</si>
  <si>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</si>
  <si>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</si>
  <si>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</si>
  <si>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</si>
  <si>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</si>
  <si>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</si>
  <si>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</si>
  <si>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</si>
  <si>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</si>
  <si>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</si>
  <si>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</si>
  <si>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</si>
  <si>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</si>
  <si>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</si>
  <si>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</si>
  <si>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</si>
  <si>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</si>
  <si>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</si>
  <si>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</si>
  <si>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</si>
  <si>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</si>
  <si>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</si>
  <si>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</si>
  <si>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</si>
  <si>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</si>
  <si>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</si>
  <si>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</si>
  <si>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</si>
  <si>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</si>
  <si>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</si>
  <si>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</si>
  <si>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</si>
  <si>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</si>
  <si>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</si>
  <si>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</si>
  <si>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</si>
  <si>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</si>
  <si>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</si>
  <si>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</si>
  <si>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</si>
  <si>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</si>
  <si>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</si>
  <si>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</si>
  <si>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</si>
  <si>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</si>
  <si>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</si>
  <si>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</si>
  <si>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</si>
  <si>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</si>
  <si>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</si>
  <si>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</si>
  <si>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</si>
  <si>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</si>
  <si>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</si>
  <si>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</si>
  <si>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</si>
  <si>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</si>
  <si>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</si>
  <si>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</si>
  <si>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</si>
  <si>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</si>
  <si>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</si>
  <si>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</si>
  <si>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</si>
  <si>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</si>
  <si>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</si>
  <si>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</si>
  <si>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</si>
  <si>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</si>
  <si>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</si>
  <si>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</si>
  <si>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</si>
  <si>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</si>
  <si>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</si>
  <si>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</si>
  <si>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</si>
  <si>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</si>
  <si>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</si>
  <si>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</si>
  <si>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</si>
  <si>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</si>
  <si>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</si>
  <si>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</si>
  <si>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</si>
  <si>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</si>
  <si>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</si>
  <si>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</si>
  <si>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</si>
  <si>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</si>
  <si>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</si>
  <si>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</si>
  <si>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</si>
  <si>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</si>
  <si>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</si>
  <si>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</si>
  <si>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</si>
  <si>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</si>
  <si>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</si>
  <si>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</si>
  <si>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</si>
  <si>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</si>
  <si>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</si>
  <si>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</si>
  <si>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</si>
  <si>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</si>
  <si>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</si>
  <si>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</si>
  <si>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</si>
  <si>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</si>
  <si>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</si>
  <si>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</si>
  <si>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</si>
  <si>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</si>
  <si>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</si>
  <si>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</si>
  <si>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</si>
  <si>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</si>
  <si>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</si>
  <si>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</si>
  <si>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</si>
  <si>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</si>
  <si>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</si>
  <si>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</si>
  <si>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</si>
  <si>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</si>
  <si>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</si>
  <si>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</si>
  <si>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</si>
  <si>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</si>
  <si>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</si>
  <si>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</si>
  <si>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</si>
  <si>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</si>
  <si>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</si>
  <si>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</si>
  <si>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</si>
  <si>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</si>
  <si>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</si>
  <si>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</si>
  <si>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</si>
  <si>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</si>
  <si>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</si>
  <si>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</si>
  <si>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</si>
  <si>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</si>
  <si>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</si>
  <si>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</si>
  <si>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</si>
  <si>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</si>
  <si>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</si>
  <si>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</si>
  <si>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</si>
  <si>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</si>
  <si>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</si>
  <si>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</si>
  <si>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</si>
  <si>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</si>
  <si>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</si>
  <si>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</si>
  <si>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</si>
  <si>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</si>
  <si>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</si>
  <si>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</si>
  <si>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</si>
  <si>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</si>
  <si>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</si>
  <si>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</si>
  <si>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</si>
  <si>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</si>
  <si>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</si>
  <si>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</si>
  <si>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</si>
  <si>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</si>
  <si>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</si>
  <si>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</si>
  <si>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</si>
  <si>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</si>
  <si>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</si>
  <si>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</si>
  <si>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</si>
  <si>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</si>
  <si>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</si>
  <si>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</si>
  <si>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</si>
  <si>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</si>
  <si>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</si>
  <si>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</si>
  <si>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</si>
  <si>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</si>
  <si>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</si>
  <si>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</si>
  <si>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</si>
  <si>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</si>
  <si>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</si>
  <si>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</si>
  <si>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</si>
  <si>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</si>
  <si>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</si>
  <si>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</si>
  <si>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</si>
  <si>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</si>
  <si>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</si>
  <si>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</si>
  <si>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</si>
  <si>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</si>
  <si>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</si>
  <si>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</si>
  <si>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</si>
  <si>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</si>
  <si>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</si>
  <si>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</si>
  <si>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</si>
  <si>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</si>
  <si>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</si>
  <si>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</si>
  <si>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</si>
  <si>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</si>
  <si>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</si>
  <si>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</si>
  <si>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</si>
  <si>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</si>
  <si>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</si>
  <si>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</si>
  <si>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</si>
  <si>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</si>
  <si>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</si>
  <si>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</si>
  <si>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</si>
  <si>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</si>
  <si>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</si>
  <si>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</si>
  <si>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</si>
  <si>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</si>
  <si>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</si>
  <si>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</si>
  <si>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</si>
  <si>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</si>
  <si>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</si>
  <si>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</si>
  <si>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</si>
  <si>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</si>
  <si>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</si>
  <si>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</si>
  <si>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</si>
  <si>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</si>
  <si>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</si>
  <si>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</si>
  <si>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</si>
  <si>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</si>
  <si>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</si>
  <si>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</si>
  <si>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</si>
  <si>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</si>
  <si>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</si>
  <si>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</si>
  <si>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</si>
  <si>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</si>
  <si>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</si>
  <si>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</si>
  <si>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</si>
  <si>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</si>
  <si>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</si>
  <si>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</si>
  <si>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</si>
  <si>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</si>
  <si>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</si>
  <si>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</si>
  <si>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</si>
  <si>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</si>
  <si>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</si>
  <si>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</si>
  <si>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</si>
  <si>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</si>
  <si>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</si>
  <si>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</si>
  <si>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</si>
  <si>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</si>
  <si>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</si>
  <si>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</si>
  <si>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</si>
  <si>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</si>
  <si>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</si>
  <si>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</si>
  <si>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</si>
  <si>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</si>
  <si>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</si>
  <si>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</si>
  <si>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</si>
  <si>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</si>
  <si>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</si>
  <si>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</si>
  <si>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</si>
  <si>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</si>
  <si>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</si>
  <si>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</si>
  <si>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</si>
  <si>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</si>
  <si>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</si>
  <si>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</si>
  <si>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</si>
  <si>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</si>
  <si>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</si>
  <si>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</si>
  <si>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</si>
  <si>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</si>
  <si>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</si>
  <si>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</si>
  <si>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</si>
  <si>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</si>
  <si>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</si>
  <si>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</si>
  <si>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</si>
  <si>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</si>
  <si>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</si>
  <si>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</si>
  <si>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</si>
  <si>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</si>
  <si>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</si>
  <si>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</si>
  <si>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</si>
  <si>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</si>
  <si>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</si>
  <si>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</si>
  <si>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</si>
  <si>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</si>
  <si>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</si>
  <si>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</si>
  <si>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</si>
  <si>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</si>
  <si>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</si>
  <si>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</si>
  <si>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</si>
  <si>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</si>
  <si>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</si>
  <si>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</si>
  <si>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</si>
  <si>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</si>
  <si>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</si>
  <si>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</si>
  <si>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</si>
  <si>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</si>
  <si>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</si>
  <si>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</si>
  <si>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</si>
  <si>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</si>
  <si>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</si>
  <si>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</si>
  <si>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</si>
  <si>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</si>
  <si>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</si>
  <si>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</si>
  <si>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</si>
  <si>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</si>
  <si>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</si>
  <si>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</si>
  <si>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</si>
  <si>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</si>
  <si>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</si>
  <si>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</si>
  <si>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</si>
  <si>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</si>
  <si>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</si>
  <si>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</si>
  <si>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</si>
  <si>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</si>
  <si>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</si>
  <si>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</si>
  <si>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</si>
  <si>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</si>
  <si>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</si>
  <si>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</si>
  <si>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</si>
  <si>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</si>
  <si>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</si>
  <si>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</si>
  <si>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</si>
  <si>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</si>
  <si>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</si>
  <si>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</si>
  <si>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</si>
  <si>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</si>
  <si>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</si>
  <si>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</si>
  <si>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</si>
  <si>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</si>
  <si>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</si>
  <si>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</si>
  <si>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</si>
  <si>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</si>
  <si>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</si>
  <si>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</si>
  <si>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</si>
  <si>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</si>
  <si>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</si>
  <si>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</si>
  <si>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</si>
  <si>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</si>
  <si>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</si>
  <si>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</si>
  <si>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</si>
  <si>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</si>
  <si>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</si>
  <si>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</si>
  <si>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</si>
  <si>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</si>
  <si>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</si>
  <si>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</si>
  <si>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</si>
  <si>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</si>
  <si>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</si>
  <si>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</si>
  <si>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</si>
  <si>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</si>
  <si>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</si>
  <si>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</si>
  <si>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</si>
  <si>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</si>
  <si>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</si>
  <si>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</si>
  <si>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</si>
  <si>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</si>
  <si>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</si>
  <si>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</si>
  <si>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</si>
  <si>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</si>
  <si>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</si>
  <si>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</si>
  <si>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</si>
  <si>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</si>
  <si>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</si>
  <si>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</si>
  <si>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</si>
  <si>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</si>
  <si>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</si>
  <si>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</si>
  <si>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</si>
  <si>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</si>
  <si>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</si>
  <si>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</si>
  <si>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</si>
  <si>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</si>
  <si>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</si>
  <si>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</si>
  <si>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</si>
  <si>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</si>
  <si>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</si>
  <si>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</si>
  <si>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</si>
  <si>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</si>
  <si>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</si>
  <si>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</si>
  <si>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</si>
  <si>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</si>
  <si>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</si>
  <si>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</si>
  <si>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</si>
  <si>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</si>
  <si>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</si>
  <si>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</si>
  <si>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</si>
  <si>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</si>
  <si>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</si>
  <si>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</si>
  <si>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</si>
  <si>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</si>
  <si>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</si>
  <si>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</si>
  <si>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</si>
  <si>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</si>
  <si>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</si>
  <si>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</si>
  <si>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</si>
  <si>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</si>
  <si>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</si>
  <si>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</si>
  <si>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</si>
  <si>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</si>
  <si>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</si>
  <si>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</si>
  <si>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</si>
  <si>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</si>
  <si>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</si>
  <si>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</si>
  <si>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</si>
  <si>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</si>
  <si>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</si>
  <si>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</si>
  <si>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</si>
  <si>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</si>
  <si>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</si>
  <si>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</si>
  <si>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</si>
  <si>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</si>
  <si>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</si>
  <si>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</si>
  <si>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</si>
  <si>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</si>
  <si>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</si>
  <si>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</si>
  <si>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</si>
  <si>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</si>
  <si>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</si>
  <si>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</si>
  <si>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</si>
  <si>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</si>
  <si>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</si>
  <si>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</si>
  <si>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</si>
  <si>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</si>
  <si>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</si>
  <si>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</si>
  <si>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</si>
  <si>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</si>
  <si>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</si>
  <si>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</si>
  <si>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</si>
  <si>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</si>
  <si>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</si>
  <si>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</si>
  <si>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</si>
  <si>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</si>
  <si>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</si>
  <si>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</si>
  <si>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</si>
  <si>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</si>
  <si>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</si>
  <si>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</si>
  <si>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</si>
  <si>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</si>
  <si>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</si>
  <si>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</si>
  <si>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</si>
  <si>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</si>
  <si>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</si>
  <si>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</si>
  <si>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</si>
  <si>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</si>
  <si>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</si>
  <si>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</si>
  <si>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</si>
  <si>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</si>
  <si>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</si>
  <si>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</si>
  <si>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</si>
  <si>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</si>
  <si>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</si>
  <si>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</si>
  <si>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</si>
  <si>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</si>
  <si>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</si>
  <si>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</si>
  <si>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</si>
  <si>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</si>
  <si>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</si>
  <si>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</si>
  <si>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</si>
  <si>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</si>
  <si>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</si>
  <si>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</si>
  <si>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</si>
  <si>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</si>
  <si>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</si>
  <si>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</si>
  <si>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</si>
  <si>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</si>
  <si>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</si>
  <si>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</si>
  <si>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</si>
  <si>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</si>
  <si>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</si>
  <si>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</si>
  <si>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</si>
  <si>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</si>
  <si>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</si>
  <si>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</si>
  <si>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</si>
  <si>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</si>
  <si>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</si>
  <si>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</si>
  <si>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</si>
  <si>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</si>
  <si>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</si>
  <si>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</si>
  <si>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</si>
  <si>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</si>
  <si>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</si>
  <si>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</si>
  <si>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</si>
  <si>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</si>
  <si>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</si>
  <si>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</si>
  <si>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</si>
  <si>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</si>
  <si>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</si>
  <si>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</si>
  <si>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</si>
  <si>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</si>
  <si>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</si>
  <si>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</si>
  <si>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</si>
  <si>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</si>
  <si>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</si>
  <si>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</si>
  <si>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</si>
  <si>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</si>
  <si>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</si>
  <si>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</si>
  <si>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</si>
  <si>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</si>
  <si>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</si>
  <si>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</si>
  <si>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</si>
  <si>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</si>
  <si>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</si>
  <si>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</si>
  <si>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</si>
  <si>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</si>
  <si>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</si>
  <si>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</si>
  <si>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</si>
  <si>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</si>
  <si>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</si>
  <si>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</si>
  <si>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</si>
  <si>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</si>
  <si>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</si>
  <si>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</si>
  <si>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</si>
  <si>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</si>
  <si>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</si>
  <si>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</si>
  <si>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</si>
  <si>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</si>
  <si>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</si>
  <si>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</si>
  <si>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</si>
  <si>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</si>
  <si>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</si>
  <si>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</si>
  <si>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</si>
  <si>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</si>
  <si>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</si>
  <si>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</si>
  <si>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</si>
  <si>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</si>
  <si>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</si>
  <si>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</si>
  <si>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</si>
  <si>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</si>
  <si>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</si>
  <si>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</si>
  <si>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</si>
  <si>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</si>
  <si>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</si>
  <si>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</si>
  <si>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</si>
  <si>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</si>
  <si>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</si>
  <si>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</si>
  <si>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</si>
  <si>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</si>
  <si>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</si>
  <si>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</si>
  <si>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</si>
  <si>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</si>
  <si>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</si>
  <si>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</si>
  <si>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</si>
  <si>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</si>
  <si>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</si>
  <si>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</si>
  <si>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</si>
  <si>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</si>
  <si>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</si>
  <si>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</si>
  <si>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</si>
  <si>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</si>
  <si>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</si>
  <si>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</si>
  <si>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</si>
  <si>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</si>
  <si>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</si>
  <si>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</si>
  <si>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</si>
  <si>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</si>
  <si>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</si>
  <si>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</si>
  <si>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</si>
  <si>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</si>
  <si>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</si>
  <si>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</si>
  <si>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</si>
  <si>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</si>
  <si>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</si>
  <si>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</si>
  <si>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</si>
  <si>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</si>
  <si>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</si>
  <si>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</si>
  <si>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</si>
  <si>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</si>
  <si>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</si>
  <si>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</si>
  <si>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</si>
  <si>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</si>
  <si>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</si>
  <si>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</si>
  <si>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</si>
  <si>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</si>
  <si>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</si>
  <si>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</si>
  <si>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</si>
  <si>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</si>
  <si>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</si>
  <si>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</si>
  <si>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</si>
  <si>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</si>
  <si>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</si>
  <si>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</si>
  <si>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</si>
  <si>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</si>
  <si>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</si>
  <si>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</si>
  <si>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</si>
  <si>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</si>
  <si>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</si>
  <si>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</si>
  <si>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</si>
  <si>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</si>
  <si>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</si>
  <si>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</si>
  <si>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</si>
  <si>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</si>
  <si>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</si>
  <si>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</si>
  <si>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</si>
  <si>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</si>
  <si>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</si>
  <si>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</si>
  <si>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</si>
  <si>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</si>
  <si>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</si>
  <si>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</si>
  <si>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</si>
  <si>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</si>
  <si>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</si>
  <si>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</si>
  <si>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</si>
  <si>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</si>
  <si>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</si>
  <si>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</si>
  <si>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</si>
  <si>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</si>
  <si>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</si>
  <si>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</si>
  <si>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</si>
  <si>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</si>
  <si>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</si>
  <si>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</si>
  <si>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</si>
  <si>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</si>
  <si>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</si>
  <si>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</si>
  <si>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</si>
  <si>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</si>
  <si>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</si>
  <si>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</si>
  <si>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</si>
  <si>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</si>
  <si>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</si>
  <si>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</si>
  <si>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</si>
  <si>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</si>
  <si>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</si>
  <si>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</si>
  <si>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</si>
  <si>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</si>
  <si>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</si>
  <si>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</si>
  <si>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</si>
  <si>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</si>
  <si>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</si>
  <si>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</si>
  <si>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</si>
  <si>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</si>
  <si>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</si>
  <si>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</si>
  <si>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</si>
  <si>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</si>
  <si>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</si>
  <si>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</si>
  <si>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</si>
  <si>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</si>
  <si>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</si>
  <si>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</si>
  <si>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</si>
  <si>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</si>
  <si>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</si>
  <si>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</si>
  <si>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</si>
  <si>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</si>
  <si>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</si>
  <si>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</si>
  <si>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</si>
  <si>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</si>
  <si>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</si>
  <si>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</si>
  <si>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</si>
  <si>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</si>
  <si>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</si>
  <si>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</si>
  <si>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</si>
  <si>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</si>
  <si>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</si>
  <si>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</si>
  <si>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</si>
  <si>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</si>
  <si>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</si>
  <si>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</si>
  <si>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</si>
  <si>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</si>
  <si>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</si>
  <si>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</si>
  <si>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</si>
  <si>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</si>
  <si>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</si>
  <si>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</si>
  <si>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</si>
  <si>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</si>
  <si>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</si>
  <si>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</si>
  <si>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</si>
  <si>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</si>
  <si>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</si>
  <si>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</si>
  <si>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</si>
  <si>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</si>
  <si>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</si>
  <si>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</si>
  <si>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</si>
  <si>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</si>
  <si>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</si>
  <si>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</si>
  <si>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</si>
  <si>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</si>
  <si>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</si>
  <si>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</si>
  <si>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</si>
  <si>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</si>
  <si>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</si>
  <si>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</si>
  <si>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</si>
  <si>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</si>
  <si>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</si>
  <si>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</si>
  <si>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</si>
  <si>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</si>
  <si>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</si>
  <si>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</si>
  <si>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</si>
  <si>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</si>
  <si>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</si>
  <si>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</si>
  <si>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</si>
  <si>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</si>
  <si>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</si>
  <si>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</si>
  <si>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</si>
  <si>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</si>
  <si>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</si>
  <si>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</si>
  <si>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</si>
  <si>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</si>
  <si>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</si>
  <si>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</si>
  <si>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</si>
  <si>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</si>
  <si>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</si>
  <si>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</si>
  <si>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</si>
  <si>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</si>
  <si>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</si>
  <si>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</si>
  <si>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</si>
  <si>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</si>
  <si>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</si>
  <si>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</si>
  <si>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</si>
  <si>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</si>
  <si>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</si>
  <si>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</si>
  <si>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</si>
  <si>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</si>
  <si>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</si>
  <si>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</si>
  <si>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</si>
  <si>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</si>
  <si>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</si>
  <si>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</si>
  <si>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</si>
  <si>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</si>
  <si>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</si>
  <si>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</si>
  <si>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</si>
  <si>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</si>
  <si>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</si>
  <si>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</si>
  <si>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</si>
  <si>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</si>
  <si>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</si>
  <si>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</si>
  <si>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</si>
  <si>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</si>
  <si>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</si>
  <si>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</si>
  <si>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</si>
  <si>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</si>
  <si>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</si>
  <si>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</si>
  <si>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</si>
  <si>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</si>
  <si>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</si>
  <si>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</si>
  <si>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</si>
  <si>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</si>
  <si>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</si>
  <si>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</si>
  <si>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</si>
  <si>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</si>
  <si>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</si>
  <si>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</si>
  <si>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</si>
  <si>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</si>
  <si>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</si>
  <si>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</si>
  <si>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</si>
  <si>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</si>
  <si>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</si>
  <si>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</si>
  <si>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</si>
  <si>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</si>
  <si>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</si>
  <si>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</si>
  <si>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</si>
  <si>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</si>
  <si>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</si>
  <si>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</si>
  <si>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</si>
  <si>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</si>
  <si>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</si>
  <si>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</si>
  <si>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</si>
  <si>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</si>
  <si>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</si>
  <si>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</si>
  <si>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</si>
  <si>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</si>
  <si>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</si>
  <si>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</si>
  <si>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</si>
  <si>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</si>
  <si>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</si>
  <si>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</si>
  <si>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</si>
  <si>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</si>
  <si>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</si>
  <si>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</si>
  <si>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</si>
  <si>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</si>
  <si>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</si>
  <si>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</si>
  <si>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</si>
  <si>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</si>
  <si>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</si>
  <si>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</si>
  <si>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</si>
  <si>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</si>
  <si>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</si>
  <si>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</si>
  <si>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</si>
  <si>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</si>
  <si>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</si>
  <si>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</si>
  <si>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</si>
  <si>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</si>
  <si>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</si>
  <si>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</si>
  <si>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</si>
  <si>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</si>
  <si>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</si>
  <si>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</si>
  <si>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</si>
  <si>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</si>
  <si>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</si>
  <si>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</si>
  <si>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</si>
  <si>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</si>
  <si>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</si>
  <si>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</si>
  <si>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</si>
  <si>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</si>
  <si>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</si>
  <si>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</si>
  <si>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</si>
  <si>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</si>
  <si>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</si>
  <si>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</si>
  <si>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</si>
  <si>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</si>
  <si>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</si>
  <si>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</si>
  <si>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</si>
  <si>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</si>
  <si>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</si>
  <si>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</si>
  <si>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</si>
  <si>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</si>
  <si>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</si>
  <si>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</si>
  <si>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</si>
  <si>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</si>
  <si>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</si>
  <si>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</si>
  <si>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</si>
  <si>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</si>
  <si>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</si>
  <si>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</si>
  <si>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</si>
  <si>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</si>
  <si>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</si>
  <si>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</si>
  <si>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</si>
  <si>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</si>
  <si>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</si>
  <si>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</si>
  <si>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</si>
  <si>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</si>
  <si>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</si>
  <si>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</si>
  <si>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</si>
  <si>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</si>
  <si>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</si>
  <si>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</si>
  <si>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</si>
  <si>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</si>
  <si>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</si>
  <si>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</si>
  <si>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</si>
  <si>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</si>
  <si>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</si>
  <si>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</si>
  <si>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</si>
  <si>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</si>
  <si>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</si>
  <si>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</si>
  <si>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</si>
  <si>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</si>
  <si>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</si>
  <si>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</si>
  <si>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</si>
  <si>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</si>
  <si>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</si>
  <si>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</si>
  <si>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</si>
  <si>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</si>
  <si>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</si>
  <si>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</si>
  <si>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</si>
  <si>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</si>
  <si>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</si>
  <si>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</si>
  <si>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</si>
  <si>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</si>
  <si>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</si>
  <si>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</si>
  <si>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</si>
  <si>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</si>
  <si>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</si>
  <si>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</si>
  <si>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</si>
  <si>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</si>
  <si>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</si>
  <si>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</si>
  <si>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</si>
  <si>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</si>
  <si>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</si>
  <si>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</si>
  <si>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</si>
  <si>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</si>
  <si>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</si>
  <si>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</si>
  <si>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</si>
  <si>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</si>
  <si>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</si>
  <si>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</si>
  <si>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</si>
  <si>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</si>
  <si>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</si>
  <si>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</si>
  <si>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</si>
  <si>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</si>
  <si>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</si>
  <si>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</si>
  <si>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</si>
  <si>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</si>
  <si>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</si>
  <si>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</si>
  <si>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</si>
  <si>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</si>
  <si>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</si>
  <si>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</si>
  <si>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</si>
  <si>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</si>
  <si>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</si>
  <si>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</si>
  <si>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</si>
  <si>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</si>
  <si>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</si>
  <si>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</si>
  <si>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</si>
  <si>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</si>
  <si>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</si>
  <si>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</si>
  <si>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</si>
  <si>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</si>
  <si>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</si>
  <si>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</si>
  <si>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</si>
  <si>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</si>
  <si>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</si>
  <si>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</si>
  <si>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</si>
  <si>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</si>
  <si>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</si>
  <si>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</si>
  <si>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</si>
  <si>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</si>
  <si>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</si>
  <si>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</si>
  <si>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</si>
  <si>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</si>
  <si>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</si>
  <si>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</si>
  <si>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</si>
  <si>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</si>
  <si>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</si>
  <si>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</si>
  <si>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</si>
  <si>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</si>
  <si>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</si>
  <si>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</si>
  <si>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</si>
  <si>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</si>
  <si>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</si>
  <si>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</si>
  <si>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</si>
  <si>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</si>
  <si>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</si>
  <si>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</si>
  <si>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</si>
  <si>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</si>
  <si>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</si>
  <si>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</si>
  <si>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</si>
  <si>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</si>
  <si>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</si>
  <si>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</si>
  <si>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</si>
  <si>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</si>
  <si>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</si>
  <si>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</si>
  <si>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</si>
  <si>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</si>
  <si>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</si>
  <si>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</si>
  <si>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</si>
  <si>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</si>
  <si>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</si>
  <si>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</si>
  <si>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</si>
  <si>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</si>
  <si>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</si>
  <si>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</si>
  <si>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</si>
  <si>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</si>
  <si>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</si>
  <si>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</si>
  <si>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</si>
  <si>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</si>
  <si>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</si>
  <si>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</si>
  <si>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</si>
  <si>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</si>
  <si>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</si>
  <si>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</si>
  <si>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</si>
  <si>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</si>
  <si>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</si>
  <si>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</si>
  <si>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</si>
  <si>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</si>
  <si>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</si>
  <si>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</si>
  <si>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</si>
  <si>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</si>
  <si>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</si>
  <si>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</si>
  <si>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</si>
  <si>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</si>
  <si>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</si>
  <si>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</si>
  <si>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</si>
  <si>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</si>
  <si>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</si>
  <si>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</si>
  <si>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</si>
  <si>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</si>
  <si>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</si>
  <si>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</si>
  <si>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</si>
  <si>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</si>
  <si>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</si>
  <si>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</si>
  <si>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</si>
  <si>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</si>
  <si>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</si>
  <si>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</si>
  <si>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</si>
  <si>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</si>
  <si>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</si>
  <si>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</si>
  <si>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</si>
  <si>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</si>
  <si>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</si>
  <si>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</si>
  <si>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</si>
  <si>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</si>
  <si>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</si>
  <si>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</si>
  <si>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</si>
  <si>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</si>
  <si>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</si>
  <si>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</si>
  <si>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</si>
  <si>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</si>
  <si>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</si>
  <si>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</si>
  <si>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</si>
  <si>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</si>
  <si>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</si>
  <si>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</si>
  <si>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</si>
  <si>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</si>
  <si>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</si>
  <si>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</si>
  <si>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</si>
  <si>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</si>
  <si>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</si>
  <si>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</si>
  <si>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</si>
  <si>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</si>
  <si>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</si>
  <si>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</si>
  <si>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</si>
  <si>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</si>
  <si>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</si>
  <si>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</si>
  <si>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</si>
  <si>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</si>
  <si>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</si>
  <si>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</si>
  <si>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</si>
  <si>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</si>
  <si>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</si>
  <si>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</si>
  <si>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</si>
  <si>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</si>
  <si>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</si>
  <si>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</si>
  <si>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</si>
  <si>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</si>
  <si>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</si>
  <si>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</si>
  <si>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</si>
  <si>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</si>
  <si>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</si>
  <si>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</si>
  <si>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</si>
  <si>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</si>
  <si>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</si>
  <si>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</si>
  <si>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</si>
  <si>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</si>
  <si>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</si>
  <si>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</si>
  <si>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</si>
  <si>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</si>
  <si>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</si>
  <si>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</si>
  <si>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</si>
  <si>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</si>
  <si>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</si>
  <si>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</si>
  <si>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</si>
  <si>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</si>
  <si>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</si>
  <si>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</si>
  <si>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</si>
  <si>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</si>
  <si>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</si>
  <si>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</si>
  <si>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</si>
  <si>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</si>
  <si>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</si>
  <si>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</si>
  <si>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</si>
  <si>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</si>
  <si>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</si>
  <si>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</si>
  <si>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</si>
  <si>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</si>
  <si>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</si>
  <si>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</si>
  <si>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</si>
  <si>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</si>
  <si>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</si>
  <si>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</si>
  <si>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</si>
  <si>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</si>
  <si>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</si>
  <si>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</si>
  <si>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</si>
  <si>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</si>
  <si>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</si>
  <si>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</si>
  <si>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</si>
  <si>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</si>
  <si>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</si>
  <si>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</si>
  <si>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</si>
  <si>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</si>
  <si>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</si>
  <si>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</si>
  <si>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</si>
  <si>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</si>
  <si>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</si>
  <si>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</si>
  <si>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</si>
  <si>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</si>
  <si>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</si>
  <si>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</si>
  <si>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</si>
  <si>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</si>
  <si>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</si>
  <si>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</si>
  <si>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</si>
  <si>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</si>
  <si>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</si>
  <si>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</si>
  <si>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</si>
  <si>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</si>
  <si>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</si>
  <si>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</si>
  <si>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</si>
  <si>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</si>
  <si>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</si>
  <si>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</si>
  <si>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</si>
  <si>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</si>
  <si>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</si>
  <si>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</si>
  <si>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</si>
  <si>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</si>
  <si>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</si>
  <si>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</si>
  <si>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</si>
  <si>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</si>
  <si>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</si>
  <si>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</si>
  <si>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</si>
  <si>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</si>
  <si>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</si>
  <si>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</si>
  <si>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</si>
  <si>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</si>
  <si>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</si>
  <si>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</si>
  <si>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</si>
  <si>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</si>
  <si>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</si>
  <si>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</si>
  <si>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</si>
  <si>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</si>
  <si>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</si>
  <si>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</si>
  <si>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</si>
  <si>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</si>
  <si>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</si>
  <si>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</si>
  <si>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</si>
  <si>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</si>
  <si>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</si>
  <si>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</si>
  <si>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</si>
  <si>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</si>
  <si>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</si>
  <si>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</si>
  <si>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</si>
  <si>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</si>
  <si>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</si>
  <si>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</si>
  <si>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</si>
  <si>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</si>
  <si>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</si>
  <si>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</si>
  <si>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</si>
  <si>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</si>
  <si>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</si>
  <si>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</si>
  <si>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</si>
  <si>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</si>
  <si>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</si>
  <si>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</si>
  <si>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</si>
  <si>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</si>
  <si>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</si>
  <si>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</si>
  <si>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</si>
  <si>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</si>
  <si>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</si>
  <si>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</si>
  <si>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</si>
  <si>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</si>
  <si>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</si>
  <si>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</si>
  <si>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</si>
  <si>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</si>
  <si>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</si>
  <si>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</si>
  <si>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</si>
  <si>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</si>
  <si>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</si>
  <si>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</si>
  <si>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</si>
  <si>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</si>
  <si>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</si>
  <si>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</si>
  <si>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</si>
  <si>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</si>
  <si>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</si>
  <si>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</si>
  <si>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</si>
  <si>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</si>
  <si>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</si>
  <si>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</si>
  <si>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</si>
  <si>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</si>
  <si>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</si>
  <si>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</si>
  <si>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</si>
  <si>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</si>
  <si>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</si>
  <si>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</si>
  <si>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</si>
  <si>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</si>
  <si>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</si>
  <si>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</si>
  <si>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</si>
  <si>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</si>
  <si>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</si>
  <si>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</si>
  <si>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</si>
  <si>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</si>
  <si>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</si>
  <si>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</si>
  <si>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</si>
  <si>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</si>
  <si>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</si>
  <si>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</si>
  <si>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</si>
  <si>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</si>
  <si>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</si>
  <si>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</si>
  <si>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</si>
  <si>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</si>
  <si>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</si>
  <si>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</si>
  <si>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</si>
  <si>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</si>
  <si>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</si>
  <si>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</si>
  <si>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</si>
  <si>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</si>
  <si>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</si>
  <si>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</si>
  <si>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</si>
  <si>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</si>
  <si>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</si>
  <si>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</si>
  <si>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</si>
  <si>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</si>
  <si>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</si>
  <si>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</si>
  <si>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</si>
  <si>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</si>
  <si>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</si>
  <si>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</si>
  <si>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</si>
  <si>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</si>
  <si>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</si>
  <si>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</si>
  <si>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</si>
  <si>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</si>
  <si>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</si>
  <si>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</si>
  <si>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</si>
  <si>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</si>
  <si>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</si>
  <si>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</si>
  <si>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</si>
  <si>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</si>
  <si>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</si>
  <si>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</si>
  <si>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</si>
  <si>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</si>
  <si>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</si>
  <si>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</si>
  <si>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</si>
  <si>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</si>
  <si>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</si>
  <si>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</si>
  <si>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</si>
  <si>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</si>
  <si>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</si>
  <si>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</si>
  <si>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</si>
  <si>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</si>
  <si>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</si>
  <si>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</si>
  <si>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</si>
  <si>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</si>
  <si>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</si>
  <si>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</si>
  <si>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</si>
  <si>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</si>
  <si>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</si>
  <si>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</si>
  <si>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</si>
  <si>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</si>
  <si>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</si>
  <si>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</si>
  <si>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</si>
  <si>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</si>
  <si>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</si>
  <si>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</si>
  <si>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</si>
  <si>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</si>
  <si>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</si>
  <si>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</si>
  <si>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</si>
  <si>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</si>
  <si>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</si>
  <si>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</si>
  <si>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</si>
  <si>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</si>
  <si>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</si>
  <si>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</si>
  <si>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</si>
  <si>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</si>
  <si>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</si>
  <si>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</si>
  <si>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</si>
  <si>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</si>
  <si>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</si>
  <si>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</si>
  <si>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</si>
  <si>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</si>
  <si>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</si>
  <si>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</si>
  <si>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</si>
  <si>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</si>
  <si>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</si>
  <si>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</si>
  <si>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</si>
  <si>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</si>
  <si>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</si>
  <si>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</si>
  <si>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</si>
  <si>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</si>
  <si>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</si>
  <si>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</si>
  <si>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</si>
  <si>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</si>
  <si>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</si>
  <si>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</si>
  <si>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</si>
  <si>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</si>
  <si>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</si>
  <si>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</si>
  <si>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</si>
  <si>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</si>
  <si>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</si>
  <si>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</si>
  <si>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</si>
  <si>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</si>
  <si>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</si>
  <si>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</si>
  <si>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</si>
  <si>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</si>
  <si>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</si>
  <si>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</si>
  <si>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</si>
  <si>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</si>
  <si>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</si>
  <si>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</si>
  <si>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</si>
  <si>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</si>
  <si>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</si>
  <si>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</si>
  <si>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</si>
  <si>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</si>
  <si>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</si>
  <si>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</si>
  <si>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</si>
  <si>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</si>
  <si>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</si>
  <si>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</si>
  <si>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</si>
  <si>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</si>
  <si>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</si>
  <si>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</si>
  <si>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</si>
  <si>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</si>
  <si>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</si>
  <si>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</si>
  <si>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</si>
  <si>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</si>
  <si>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</si>
  <si>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</si>
  <si>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</si>
  <si>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</si>
  <si>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</si>
  <si>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</si>
  <si>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</si>
  <si>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</si>
  <si>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</si>
  <si>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</si>
  <si>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</si>
  <si>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</si>
  <si>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</si>
  <si>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</si>
  <si>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</si>
  <si>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</si>
  <si>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</si>
  <si>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</si>
  <si>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</si>
  <si>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</si>
  <si>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</si>
  <si>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</si>
  <si>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</si>
  <si>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</si>
  <si>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</si>
  <si>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</si>
  <si>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</si>
  <si>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</si>
  <si>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</si>
  <si>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</si>
  <si>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</si>
  <si>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</si>
  <si>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</si>
  <si>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</si>
  <si>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</si>
  <si>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</si>
  <si>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</si>
  <si>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</si>
  <si>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</si>
  <si>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</si>
  <si>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</si>
  <si>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</si>
  <si>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</si>
  <si>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</si>
  <si>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</si>
  <si>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</si>
  <si>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</si>
  <si>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</si>
  <si>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</si>
  <si>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</si>
  <si>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</si>
  <si>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</si>
  <si>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</si>
  <si>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</si>
  <si>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</si>
  <si>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</si>
  <si>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</si>
  <si>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</si>
  <si>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</si>
  <si>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</si>
  <si>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</si>
  <si>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</si>
  <si>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</si>
  <si>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</si>
  <si>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</si>
  <si>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</si>
  <si>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</si>
  <si>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</si>
  <si>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</si>
  <si>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</si>
  <si>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</si>
  <si>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</si>
  <si>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</si>
  <si>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</si>
  <si>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</si>
  <si>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</si>
  <si>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</si>
  <si>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</si>
  <si>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</si>
  <si>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</si>
  <si>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</si>
  <si>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</si>
  <si>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</si>
  <si>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</si>
  <si>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</si>
  <si>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</si>
  <si>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</si>
  <si>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</si>
  <si>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</si>
  <si>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</si>
  <si>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</si>
  <si>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</si>
  <si>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</si>
  <si>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</si>
  <si>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</si>
  <si>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</si>
  <si>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</si>
  <si>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</si>
  <si>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</si>
  <si>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</si>
  <si>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</si>
  <si>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</si>
  <si>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</si>
  <si>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</si>
  <si>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</si>
  <si>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</si>
  <si>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</si>
  <si>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</si>
  <si>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</si>
  <si>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</si>
  <si>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</si>
  <si>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</si>
  <si>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</si>
  <si>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</si>
  <si>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</si>
  <si>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</si>
  <si>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</si>
  <si>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</si>
  <si>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</si>
  <si>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</si>
  <si>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</si>
  <si>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</si>
  <si>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</si>
  <si>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</si>
  <si>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</si>
  <si>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</si>
  <si>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</si>
  <si>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</si>
  <si>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</si>
  <si>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</si>
  <si>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</si>
  <si>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</si>
  <si>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</si>
  <si>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</si>
  <si>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</si>
  <si>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</si>
  <si>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</si>
  <si>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</si>
  <si>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</si>
  <si>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</si>
  <si>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</si>
  <si>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</si>
  <si>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</si>
  <si>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</si>
  <si>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</si>
  <si>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</si>
  <si>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</si>
  <si>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</si>
  <si>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</si>
  <si>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</si>
  <si>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</si>
  <si>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</si>
  <si>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</si>
  <si>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</si>
  <si>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</si>
  <si>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</si>
  <si>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</si>
  <si>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</si>
  <si>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</si>
  <si>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</si>
  <si>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</si>
  <si>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</si>
  <si>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</si>
  <si>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</si>
  <si>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</si>
  <si>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</si>
  <si>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</si>
  <si>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</si>
  <si>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</si>
  <si>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</si>
  <si>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</si>
  <si>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</si>
  <si>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</si>
  <si>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</si>
  <si>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</si>
  <si>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</si>
  <si>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</si>
  <si>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</si>
  <si>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</si>
  <si>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</si>
  <si>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</si>
  <si>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</si>
  <si>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</si>
  <si>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</si>
  <si>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</si>
  <si>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</si>
  <si>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</si>
  <si>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</si>
  <si>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</si>
  <si>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</si>
  <si>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</si>
  <si>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</si>
  <si>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</si>
  <si>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</si>
  <si>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</si>
  <si>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</si>
  <si>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</si>
  <si>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</si>
  <si>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</si>
  <si>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</si>
  <si>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</si>
  <si>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</si>
  <si>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</si>
  <si>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</si>
  <si>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</si>
  <si>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</si>
  <si>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</si>
  <si>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</si>
  <si>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</si>
  <si>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</si>
  <si>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</si>
  <si>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</si>
  <si>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</si>
  <si>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</si>
  <si>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</si>
  <si>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</si>
  <si>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</si>
  <si>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</si>
  <si>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</si>
  <si>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</si>
  <si>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</si>
  <si>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</si>
  <si>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</si>
  <si>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</si>
  <si>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</si>
  <si>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</si>
  <si>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</si>
  <si>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</si>
  <si>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</si>
  <si>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</si>
  <si>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</si>
  <si>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</si>
  <si>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</si>
  <si>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</si>
  <si>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</si>
  <si>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</si>
  <si>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</si>
  <si>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</si>
  <si>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</si>
  <si>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</si>
  <si>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</si>
  <si>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</si>
  <si>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</si>
  <si>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</si>
  <si>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</si>
  <si>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</si>
  <si>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</si>
  <si>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</si>
  <si>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</si>
  <si>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</si>
  <si>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</si>
  <si>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</si>
  <si>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</si>
  <si>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</si>
  <si>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</si>
  <si>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</si>
  <si>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</si>
  <si>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</si>
  <si>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</si>
  <si>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</si>
  <si>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</si>
  <si>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</si>
  <si>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</si>
  <si>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</si>
  <si>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</si>
  <si>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</si>
  <si>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</si>
  <si>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</si>
  <si>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</si>
  <si>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</si>
  <si>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</si>
  <si>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</si>
  <si>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</si>
  <si>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</si>
  <si>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</si>
  <si>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</si>
  <si>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</si>
  <si>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</si>
  <si>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</si>
  <si>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</si>
  <si>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</si>
  <si>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</si>
  <si>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</si>
  <si>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</si>
  <si>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</si>
  <si>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</si>
  <si>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</si>
  <si>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</si>
  <si>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</si>
  <si>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</si>
  <si>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</si>
  <si>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</si>
  <si>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</si>
  <si>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</si>
  <si>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</si>
  <si>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</si>
  <si>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</si>
  <si>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</si>
  <si>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</si>
  <si>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</si>
  <si>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</si>
  <si>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</si>
  <si>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</si>
  <si>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</si>
  <si>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</si>
  <si>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</si>
  <si>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</si>
  <si>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</si>
  <si>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</si>
  <si>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</si>
  <si>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</si>
  <si>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</si>
  <si>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</si>
  <si>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</si>
  <si>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</si>
  <si>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</si>
  <si>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</si>
  <si>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</si>
  <si>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</si>
  <si>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</si>
  <si>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</si>
  <si>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</si>
  <si>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</si>
  <si>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</si>
  <si>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</si>
  <si>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</si>
  <si>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</si>
  <si>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</si>
  <si>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</si>
  <si>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</si>
  <si>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</si>
  <si>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</si>
  <si>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</si>
  <si>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</si>
  <si>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</si>
  <si>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</si>
  <si>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</si>
  <si>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</si>
  <si>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</si>
  <si>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</si>
  <si>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</si>
  <si>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</si>
  <si>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</si>
  <si>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</si>
  <si>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</si>
  <si>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</si>
  <si>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</si>
  <si>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</si>
  <si>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</si>
  <si>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</si>
  <si>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</si>
  <si>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</si>
  <si>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</si>
  <si>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</si>
  <si>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</si>
  <si>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</si>
  <si>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</si>
  <si>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</si>
  <si>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</si>
  <si>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</si>
  <si>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</si>
  <si>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</si>
  <si>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</si>
  <si>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</si>
  <si>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</si>
  <si>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</si>
  <si>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</si>
  <si>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</si>
  <si>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</si>
  <si>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</si>
  <si>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</si>
  <si>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</si>
  <si>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</si>
  <si>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</si>
  <si>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</si>
  <si>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</si>
  <si>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</si>
  <si>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</si>
  <si>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</si>
  <si>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</si>
  <si>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</si>
  <si>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</si>
  <si>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</si>
  <si>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</si>
  <si>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</si>
  <si>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</si>
  <si>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</si>
  <si>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</si>
  <si>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</si>
  <si>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</si>
  <si>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</si>
  <si>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</si>
  <si>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</si>
  <si>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</si>
  <si>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</si>
  <si>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</si>
  <si>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</si>
  <si>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</si>
  <si>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</si>
  <si>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</si>
  <si>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</si>
  <si>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</si>
  <si>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</si>
  <si>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</si>
  <si>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</si>
  <si>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</si>
  <si>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</si>
  <si>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</si>
  <si>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</si>
  <si>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</si>
  <si>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</si>
  <si>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</si>
  <si>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</si>
  <si>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</si>
  <si>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</si>
  <si>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</si>
  <si>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</si>
  <si>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</si>
  <si>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</si>
  <si>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</si>
  <si>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</si>
  <si>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</si>
  <si>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</si>
  <si>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</si>
  <si>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</si>
  <si>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</si>
  <si>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</si>
  <si>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</si>
  <si>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</si>
  <si>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</si>
  <si>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</si>
  <si>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</si>
  <si>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</si>
  <si>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</si>
  <si>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</si>
  <si>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</si>
  <si>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</si>
  <si>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</si>
  <si>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</si>
  <si>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</si>
  <si>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</si>
  <si>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</si>
  <si>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</si>
  <si>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</si>
  <si>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</si>
  <si>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</si>
  <si>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</si>
  <si>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</si>
  <si>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</si>
  <si>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</si>
  <si>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</si>
  <si>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</si>
  <si>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</si>
  <si>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</si>
  <si>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</si>
  <si>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</si>
  <si>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</si>
  <si>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</si>
  <si>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</si>
  <si>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</si>
  <si>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</si>
  <si>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</si>
  <si>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</si>
  <si>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</si>
  <si>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</si>
  <si>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</si>
  <si>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</si>
  <si>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</si>
  <si>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</si>
  <si>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</si>
  <si>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</si>
  <si>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</si>
  <si>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</si>
  <si>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</si>
  <si>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</si>
  <si>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</si>
  <si>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</si>
  <si>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</si>
  <si>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</si>
  <si>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</si>
  <si>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</si>
  <si>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</si>
  <si>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</si>
  <si>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</si>
  <si>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</si>
  <si>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</si>
  <si>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</si>
  <si>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</si>
  <si>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</si>
  <si>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</si>
  <si>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</si>
  <si>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</si>
  <si>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</si>
  <si>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</si>
  <si>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</si>
  <si>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</si>
  <si>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</si>
  <si>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</si>
  <si>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</si>
  <si>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</si>
  <si>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</si>
  <si>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</si>
  <si>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</si>
  <si>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</si>
  <si>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</si>
  <si>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</si>
  <si>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</si>
  <si>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</si>
  <si>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</si>
  <si>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</si>
  <si>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</si>
  <si>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</si>
  <si>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</si>
  <si>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</si>
  <si>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</si>
  <si>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</si>
  <si>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</si>
  <si>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</si>
  <si>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</si>
  <si>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</si>
  <si>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</si>
  <si>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</si>
  <si>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</si>
  <si>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</si>
  <si>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</si>
  <si>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</si>
  <si>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</si>
  <si>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</si>
  <si>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</si>
  <si>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</si>
  <si>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</si>
  <si>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</si>
  <si>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</si>
  <si>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</si>
  <si>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</si>
  <si>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</si>
  <si>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</si>
  <si>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</si>
  <si>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</si>
  <si>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</si>
  <si>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</si>
  <si>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</si>
  <si>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</si>
  <si>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</si>
  <si>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</si>
  <si>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</si>
  <si>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</si>
  <si>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</si>
  <si>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</si>
  <si>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</si>
  <si>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</si>
  <si>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</si>
  <si>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</si>
  <si>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</si>
  <si>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</si>
  <si>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</si>
  <si>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</si>
  <si>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</si>
  <si>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</si>
  <si>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</si>
  <si>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</si>
  <si>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</si>
  <si>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</si>
  <si>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</si>
  <si>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</si>
  <si>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</si>
  <si>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</si>
  <si>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</si>
  <si>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</si>
  <si>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</si>
  <si>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</si>
  <si>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</si>
  <si>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</si>
  <si>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</si>
  <si>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</si>
  <si>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</si>
  <si>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</si>
  <si>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</si>
  <si>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</si>
  <si>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</si>
  <si>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</si>
  <si>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</si>
  <si>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</si>
  <si>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</si>
  <si>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</si>
  <si>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</si>
  <si>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</si>
  <si>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</si>
  <si>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</si>
  <si>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</si>
  <si>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</si>
  <si>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</si>
  <si>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</si>
  <si>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</si>
  <si>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</si>
  <si>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</si>
  <si>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</si>
  <si>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</si>
  <si>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</si>
  <si>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</si>
  <si>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</si>
  <si>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</si>
  <si>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</si>
  <si>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</si>
  <si>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</si>
  <si>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</si>
  <si>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</si>
  <si>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</si>
  <si>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</si>
  <si>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</si>
  <si>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</si>
  <si>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</si>
  <si>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</si>
  <si>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</si>
  <si>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</si>
  <si>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</si>
  <si>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</si>
  <si>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</si>
  <si>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</si>
  <si>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</si>
  <si>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</si>
  <si>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</si>
  <si>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</si>
  <si>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</si>
  <si>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</si>
  <si>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</si>
  <si>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</si>
  <si>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</si>
  <si>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</si>
  <si>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</si>
  <si>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</si>
  <si>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</si>
  <si>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</si>
  <si>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</si>
  <si>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</si>
  <si>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</si>
  <si>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</si>
  <si>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</si>
  <si>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</si>
  <si>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</si>
  <si>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</si>
  <si>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</si>
  <si>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</si>
  <si>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</si>
  <si>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</si>
  <si>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</si>
  <si>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</si>
  <si>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</si>
  <si>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</si>
  <si>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</si>
  <si>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</si>
  <si>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</si>
  <si>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</si>
  <si>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</si>
  <si>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</si>
  <si>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</si>
  <si>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</si>
  <si>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</si>
  <si>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</si>
  <si>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</si>
  <si>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</si>
  <si>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</si>
  <si>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</si>
  <si>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</si>
  <si>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</si>
  <si>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</si>
  <si>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</si>
  <si>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</si>
  <si>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</si>
  <si>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</si>
  <si>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</si>
  <si>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</si>
  <si>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</si>
  <si>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</si>
  <si>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</si>
  <si>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</si>
  <si>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</si>
  <si>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</si>
  <si>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</si>
  <si>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</si>
  <si>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</si>
  <si>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</si>
  <si>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</si>
  <si>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</si>
  <si>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</si>
  <si>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</si>
  <si>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</si>
  <si>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</si>
  <si>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</si>
  <si>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</si>
  <si>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</si>
  <si>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</si>
  <si>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</si>
  <si>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</si>
  <si>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</si>
  <si>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</si>
  <si>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</si>
  <si>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</si>
  <si>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</si>
  <si>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</si>
  <si>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</si>
  <si>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</si>
  <si>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</si>
  <si>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</si>
  <si>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</si>
  <si>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</si>
  <si>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</si>
  <si>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</si>
  <si>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</si>
  <si>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</si>
  <si>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</si>
  <si>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</si>
  <si>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</si>
  <si>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</si>
  <si>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</si>
  <si>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</si>
  <si>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</si>
  <si>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</si>
  <si>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</si>
  <si>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</si>
  <si>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</si>
  <si>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</si>
  <si>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</si>
  <si>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</si>
  <si>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</si>
  <si>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</si>
  <si>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</si>
  <si>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</si>
  <si>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</si>
  <si>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</si>
  <si>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</si>
  <si>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</si>
  <si>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</si>
  <si>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</si>
  <si>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</si>
  <si>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</si>
  <si>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</si>
  <si>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</si>
  <si>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</si>
  <si>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</si>
  <si>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</si>
  <si>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</si>
  <si>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</si>
  <si>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</si>
  <si>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</si>
  <si>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</si>
  <si>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</si>
  <si>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</si>
  <si>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</si>
  <si>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</si>
  <si>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</si>
  <si>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</si>
  <si>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</si>
  <si>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</si>
  <si>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</si>
  <si>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</si>
  <si>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</si>
  <si>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</si>
  <si>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</si>
  <si>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</si>
  <si>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</si>
  <si>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</si>
  <si>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</si>
  <si>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</si>
  <si>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</si>
  <si>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</si>
  <si>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</si>
  <si>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</si>
  <si>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</si>
  <si>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</si>
  <si>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</si>
  <si>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</si>
  <si>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</si>
  <si>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</si>
  <si>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</si>
  <si>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</si>
  <si>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</si>
  <si>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</si>
  <si>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</si>
  <si>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</si>
  <si>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</si>
  <si>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</si>
  <si>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</si>
  <si>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</si>
  <si>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</si>
  <si>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</si>
  <si>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</si>
  <si>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</si>
  <si>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</si>
  <si>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</si>
  <si>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</si>
  <si>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</si>
  <si>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</si>
  <si>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</si>
  <si>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</si>
  <si>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</si>
  <si>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</si>
  <si>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</si>
  <si>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</si>
  <si>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</si>
  <si>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</si>
  <si>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</si>
  <si>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</si>
  <si>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</si>
  <si>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</si>
  <si>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</si>
  <si>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</si>
  <si>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</si>
  <si>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</si>
  <si>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</si>
  <si>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</si>
  <si>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</si>
  <si>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</si>
  <si>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</si>
  <si>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</si>
  <si>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</si>
  <si>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</si>
  <si>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</si>
  <si>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</si>
  <si>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</si>
  <si>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</si>
  <si>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</si>
  <si>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</si>
  <si>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</si>
  <si>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</si>
  <si>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</si>
  <si>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</si>
  <si>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</si>
  <si>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</si>
  <si>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</si>
  <si>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</si>
  <si>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</si>
  <si>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</si>
  <si>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</si>
  <si>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</si>
  <si>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</si>
  <si>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</si>
  <si>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</si>
  <si>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</si>
  <si>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</si>
  <si>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</si>
  <si>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</si>
  <si>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</si>
  <si>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</si>
  <si>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</si>
  <si>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</si>
  <si>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</si>
  <si>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</si>
  <si>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</si>
  <si>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</si>
  <si>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</si>
  <si>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</si>
  <si>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</si>
  <si>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</si>
  <si>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</si>
  <si>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</si>
  <si>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</si>
  <si>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</si>
  <si>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</si>
  <si>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</si>
  <si>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</si>
  <si>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</si>
  <si>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</si>
  <si>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</si>
  <si>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</si>
  <si>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</si>
  <si>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</si>
  <si>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</si>
  <si>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</si>
  <si>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</si>
  <si>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</si>
  <si>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</si>
  <si>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</si>
  <si>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</si>
  <si>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</si>
  <si>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</si>
  <si>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</si>
  <si>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</si>
  <si>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</si>
  <si>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</si>
  <si>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</si>
  <si>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</si>
  <si>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</si>
  <si>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</si>
  <si>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</si>
  <si>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</si>
  <si>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</si>
  <si>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</si>
  <si>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</si>
  <si>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</si>
  <si>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</si>
  <si>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</si>
  <si>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</si>
  <si>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</si>
  <si>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</si>
  <si>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</si>
  <si>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</si>
  <si>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</si>
  <si>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</si>
  <si>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</si>
  <si>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</si>
  <si>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</si>
  <si>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</si>
  <si>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</si>
  <si>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</si>
  <si>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</si>
  <si>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</si>
  <si>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</si>
  <si>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</si>
  <si>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</si>
  <si>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</si>
  <si>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</si>
  <si>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</si>
  <si>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</si>
  <si>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</si>
  <si>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</si>
  <si>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</si>
  <si>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</si>
  <si>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</si>
  <si>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</si>
  <si>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</si>
  <si>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</si>
  <si>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</si>
  <si>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</si>
  <si>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</si>
  <si>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</si>
  <si>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</si>
  <si>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</si>
  <si>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</si>
  <si>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</si>
  <si>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</si>
  <si>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</si>
  <si>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</si>
  <si>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</si>
  <si>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</si>
  <si>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</si>
  <si>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</si>
  <si>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</si>
  <si>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</si>
  <si>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</si>
  <si>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</si>
  <si>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</si>
  <si>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</si>
  <si>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</si>
  <si>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</si>
  <si>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</si>
  <si>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</si>
  <si>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</si>
  <si>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</si>
  <si>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</si>
  <si>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</si>
  <si>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</si>
  <si>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</si>
  <si>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</si>
  <si>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</si>
  <si>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</si>
  <si>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</si>
  <si>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</si>
  <si>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</si>
  <si>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</si>
  <si>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</si>
  <si>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</si>
  <si>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</si>
  <si>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</si>
  <si>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</si>
  <si>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</si>
  <si>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</si>
  <si>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</si>
  <si>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</si>
  <si>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</si>
  <si>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</si>
  <si>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</si>
  <si>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</si>
  <si>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</si>
  <si>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</si>
  <si>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</si>
  <si>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</si>
  <si>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</si>
  <si>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</si>
  <si>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</si>
  <si>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</si>
  <si>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</si>
  <si>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</si>
  <si>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</si>
  <si>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</si>
  <si>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</si>
  <si>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</si>
  <si>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</si>
  <si>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</si>
  <si>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</si>
  <si>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</si>
  <si>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</si>
  <si>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</si>
  <si>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</si>
  <si>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</si>
  <si>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</si>
  <si>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</si>
  <si>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</si>
  <si>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</si>
  <si>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</si>
  <si>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</si>
  <si>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</si>
  <si>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</si>
  <si>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</si>
  <si>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</si>
  <si>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</si>
  <si>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</si>
  <si>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</si>
  <si>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</si>
  <si>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</si>
  <si>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</si>
  <si>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</si>
  <si>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</si>
  <si>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</si>
  <si>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</si>
  <si>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</si>
  <si>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</si>
  <si>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</si>
  <si>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</si>
  <si>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</si>
  <si>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</si>
  <si>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</si>
  <si>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</si>
  <si>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</si>
  <si>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</si>
  <si>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</si>
  <si>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</si>
  <si>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</si>
  <si>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</si>
  <si>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</si>
  <si>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</si>
  <si>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</si>
  <si>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</si>
  <si>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</si>
  <si>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</si>
  <si>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</si>
  <si>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</si>
  <si>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</si>
  <si>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</si>
  <si>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</si>
  <si>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</si>
  <si>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</si>
  <si>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</si>
  <si>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</si>
  <si>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</si>
  <si>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</si>
  <si>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</si>
  <si>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</si>
  <si>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</si>
  <si>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</si>
  <si>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</si>
  <si>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</si>
  <si>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</si>
  <si>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</si>
  <si>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</si>
  <si>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</si>
  <si>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</si>
  <si>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</si>
  <si>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</si>
  <si>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</si>
  <si>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</si>
  <si>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</si>
  <si>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</si>
  <si>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</si>
  <si>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</si>
  <si>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</si>
  <si>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</si>
  <si>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</si>
  <si>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</si>
  <si>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</si>
  <si>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</si>
  <si>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</si>
  <si>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</si>
  <si>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</si>
  <si>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</si>
  <si>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</si>
  <si>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</si>
  <si>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</si>
  <si>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</si>
  <si>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</si>
  <si>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</si>
  <si>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</si>
  <si>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</si>
  <si>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</si>
  <si>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</si>
  <si>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</si>
  <si>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</si>
  <si>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</si>
  <si>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</si>
  <si>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</si>
  <si>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</si>
  <si>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</si>
  <si>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</si>
  <si>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</si>
  <si>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</si>
  <si>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</si>
  <si>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</si>
  <si>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</si>
  <si>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</si>
  <si>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</si>
  <si>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</si>
  <si>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</si>
  <si>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</si>
  <si>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</si>
  <si>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</si>
  <si>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</si>
  <si>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</si>
  <si>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</si>
  <si>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</si>
  <si>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</si>
  <si>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</si>
  <si>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</si>
  <si>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</si>
  <si>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</si>
  <si>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</si>
  <si>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</si>
  <si>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</si>
  <si>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</si>
  <si>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</si>
  <si>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</si>
  <si>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</si>
  <si>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</si>
  <si>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</si>
  <si>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</si>
  <si>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</si>
  <si>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</si>
  <si>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</si>
  <si>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</si>
  <si>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</si>
  <si>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</si>
  <si>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</si>
  <si>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</si>
  <si>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</si>
  <si>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</si>
  <si>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</si>
  <si>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</si>
  <si>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</si>
  <si>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</si>
  <si>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</si>
  <si>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</si>
  <si>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</si>
  <si>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</si>
  <si>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</si>
  <si>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</si>
  <si>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</si>
  <si>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</si>
  <si>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</si>
  <si>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</si>
  <si>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</si>
  <si>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</si>
  <si>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</si>
  <si>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</si>
  <si>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</si>
  <si>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</si>
  <si>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</si>
  <si>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</si>
  <si>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</si>
  <si>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</si>
  <si>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</si>
  <si>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</si>
  <si>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</si>
  <si>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</si>
  <si>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</si>
  <si>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</si>
  <si>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</si>
  <si>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</si>
  <si>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</si>
  <si>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</si>
  <si>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</si>
  <si>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</si>
  <si>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</si>
  <si>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</si>
  <si>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</si>
  <si>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</si>
  <si>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</si>
  <si>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</si>
  <si>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</si>
  <si>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</si>
  <si>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</si>
  <si>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</si>
  <si>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</si>
  <si>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</si>
  <si>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</si>
  <si>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</si>
  <si>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</si>
  <si>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</si>
  <si>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</si>
  <si>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</si>
  <si>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</si>
  <si>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</si>
  <si>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</si>
  <si>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</si>
  <si>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</si>
  <si>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</si>
  <si>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</si>
  <si>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</si>
  <si>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</si>
  <si>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</si>
  <si>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</si>
  <si>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</si>
  <si>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</si>
  <si>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</si>
  <si>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</si>
  <si>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</si>
  <si>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</si>
  <si>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</si>
  <si>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</si>
  <si>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</si>
  <si>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</si>
  <si>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</si>
  <si>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</si>
  <si>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</si>
  <si>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</si>
  <si>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</si>
  <si>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</si>
  <si>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</si>
  <si>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</si>
  <si>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</si>
  <si>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</si>
  <si>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</si>
  <si>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</si>
  <si>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</si>
  <si>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</si>
  <si>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</si>
  <si>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</si>
  <si>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</si>
  <si>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</si>
  <si>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</si>
  <si>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</si>
  <si>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</si>
  <si>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</si>
  <si>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</si>
  <si>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</si>
  <si>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</si>
  <si>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</si>
  <si>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</si>
  <si>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</si>
  <si>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</si>
  <si>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</si>
  <si>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</si>
  <si>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</si>
  <si>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</si>
  <si>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</si>
  <si>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</si>
  <si>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</si>
  <si>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</si>
  <si>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</si>
  <si>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</si>
  <si>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</si>
  <si>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</si>
  <si>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</si>
  <si>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</si>
  <si>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</si>
  <si>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</si>
  <si>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</si>
  <si>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</si>
  <si>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</si>
  <si>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</si>
  <si>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</si>
  <si>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</si>
  <si>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</si>
  <si>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</si>
  <si>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</si>
  <si>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</si>
  <si>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</si>
  <si>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</si>
  <si>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</si>
  <si>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</si>
  <si>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</si>
  <si>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</si>
  <si>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</si>
  <si>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</si>
  <si>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</si>
  <si>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</si>
  <si>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</si>
  <si>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</si>
  <si>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</si>
  <si>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</si>
  <si>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</si>
  <si>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</si>
  <si>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</si>
  <si>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</si>
  <si>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</si>
  <si>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</si>
  <si>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</si>
  <si>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</si>
  <si>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</si>
  <si>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</si>
  <si>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</si>
  <si>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</si>
  <si>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</si>
  <si>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</si>
  <si>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</si>
  <si>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</si>
  <si>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</si>
  <si>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</si>
  <si>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</si>
  <si>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</si>
  <si>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</si>
  <si>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</si>
  <si>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</si>
  <si>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</si>
  <si>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</si>
  <si>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</si>
  <si>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</si>
  <si>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</si>
  <si>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</si>
  <si>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</si>
  <si>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</si>
  <si>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</si>
  <si>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</si>
  <si>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</si>
  <si>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</si>
  <si>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</si>
  <si>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</si>
  <si>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</si>
  <si>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</si>
  <si>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</si>
  <si>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</si>
  <si>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</si>
  <si>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</si>
  <si>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</si>
  <si>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</si>
  <si>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</si>
  <si>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</si>
  <si>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</si>
  <si>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</si>
  <si>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</si>
  <si>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</si>
  <si>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</si>
  <si>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</si>
  <si>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</si>
  <si>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</si>
  <si>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</si>
  <si>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</si>
  <si>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</si>
  <si>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</si>
  <si>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</si>
  <si>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</si>
  <si>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</si>
  <si>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</si>
  <si>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</si>
  <si>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</si>
  <si>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</si>
  <si>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</si>
  <si>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</si>
  <si>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</si>
  <si>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</si>
  <si>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</si>
  <si>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</si>
  <si>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</si>
  <si>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</si>
  <si>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</si>
  <si>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</si>
  <si>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</si>
  <si>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</si>
  <si>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</si>
  <si>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</si>
  <si>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</si>
  <si>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</si>
  <si>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</si>
  <si>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</si>
  <si>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</si>
  <si>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</si>
  <si>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</si>
  <si>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</si>
  <si>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</si>
  <si>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</si>
  <si>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</si>
  <si>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</si>
  <si>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</si>
  <si>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</si>
  <si>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</si>
  <si>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</si>
  <si>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</si>
  <si>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</si>
  <si>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</si>
  <si>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</si>
  <si>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</si>
  <si>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</si>
  <si>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</si>
  <si>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</si>
  <si>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</si>
  <si>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</si>
  <si>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</si>
  <si>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</si>
  <si>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</si>
  <si>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</si>
  <si>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</si>
  <si>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</si>
  <si>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</si>
  <si>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</si>
  <si>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</si>
  <si>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</si>
  <si>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</si>
  <si>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</si>
  <si>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</si>
  <si>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</si>
  <si>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</si>
  <si>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</si>
  <si>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</si>
  <si>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</si>
  <si>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</si>
  <si>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</si>
  <si>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</si>
  <si>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</si>
  <si>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</si>
  <si>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</si>
  <si>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</si>
  <si>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</si>
  <si>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</si>
  <si>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</si>
  <si>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</si>
  <si>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</si>
  <si>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</si>
  <si>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</si>
  <si>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</si>
  <si>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</si>
  <si>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</si>
  <si>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</si>
  <si>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</si>
  <si>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</si>
  <si>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</si>
  <si>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</si>
  <si>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</si>
  <si>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</si>
  <si>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</si>
  <si>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</si>
  <si>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</si>
  <si>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</si>
  <si>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</si>
  <si>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</si>
  <si>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</si>
  <si>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</si>
  <si>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</si>
  <si>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</si>
  <si>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</si>
  <si>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</si>
  <si>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</si>
  <si>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</si>
  <si>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</si>
  <si>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</si>
  <si>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</si>
  <si>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</si>
  <si>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</si>
  <si>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</si>
  <si>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</si>
  <si>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</si>
  <si>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</si>
  <si>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</si>
  <si>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</si>
  <si>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</si>
  <si>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</si>
  <si>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</si>
  <si>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</si>
  <si>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</si>
  <si>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</si>
  <si>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</si>
  <si>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</si>
  <si>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</si>
  <si>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</si>
  <si>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</si>
  <si>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</si>
  <si>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</si>
  <si>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</si>
  <si>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</si>
  <si>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</si>
  <si>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</si>
  <si>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</si>
  <si>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</si>
  <si>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</si>
  <si>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</si>
  <si>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</si>
  <si>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</si>
  <si>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</si>
  <si>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</si>
  <si>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</si>
  <si>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</si>
  <si>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</si>
  <si>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</si>
  <si>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</si>
  <si>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</si>
  <si>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</si>
  <si>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</si>
  <si>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</si>
  <si>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</si>
  <si>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</si>
  <si>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</si>
  <si>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</si>
  <si>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</si>
  <si>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</si>
  <si>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</si>
  <si>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</si>
  <si>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</si>
  <si>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</si>
  <si>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</si>
  <si>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</si>
  <si>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</si>
  <si>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</si>
  <si>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</si>
  <si>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</si>
  <si>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</si>
  <si>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</si>
  <si>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</si>
  <si>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</si>
  <si>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</si>
  <si>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</si>
  <si>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</si>
  <si>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</si>
  <si>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</si>
  <si>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</si>
  <si>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</si>
  <si>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</si>
  <si>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</si>
  <si>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</si>
  <si>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</si>
  <si>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</si>
  <si>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</si>
  <si>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</si>
  <si>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</si>
  <si>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</si>
  <si>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</si>
  <si>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</si>
  <si>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</si>
  <si>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</si>
  <si>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</si>
  <si>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</si>
  <si>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</si>
  <si>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</si>
  <si>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</si>
  <si>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</si>
  <si>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</si>
  <si>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</si>
  <si>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</si>
  <si>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</si>
  <si>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</si>
  <si>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</si>
  <si>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</si>
  <si>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</si>
  <si>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</si>
  <si>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</si>
  <si>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</si>
  <si>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</si>
  <si>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</si>
  <si>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</si>
  <si>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</si>
  <si>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</si>
  <si>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</si>
  <si>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</si>
  <si>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</si>
  <si>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</si>
  <si>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</si>
  <si>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</si>
  <si>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</si>
  <si>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</si>
  <si>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</si>
  <si>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</si>
  <si>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</si>
  <si>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</si>
  <si>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</si>
  <si>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</si>
  <si>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</si>
  <si>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</si>
  <si>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</si>
  <si>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</si>
  <si>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</si>
  <si>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</si>
  <si>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</si>
  <si>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</si>
  <si>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</si>
  <si>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</si>
  <si>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</si>
  <si>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</si>
  <si>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</si>
  <si>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</si>
  <si>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</si>
  <si>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</si>
  <si>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</si>
  <si>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</si>
  <si>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</si>
  <si>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</si>
  <si>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</si>
  <si>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</si>
  <si>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</si>
  <si>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</si>
  <si>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</si>
  <si>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</si>
  <si>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</si>
  <si>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</si>
  <si>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</si>
  <si>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</si>
  <si>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</si>
  <si>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</si>
  <si>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</si>
  <si>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</si>
  <si>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</si>
  <si>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</si>
  <si>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</si>
  <si>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</si>
  <si>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</si>
  <si>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</si>
  <si>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</si>
  <si>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</si>
  <si>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</si>
  <si>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</si>
  <si>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</si>
  <si>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</si>
  <si>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</si>
  <si>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</si>
  <si>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</si>
  <si>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</si>
  <si>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</si>
  <si>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</si>
  <si>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</si>
  <si>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</si>
  <si>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</si>
  <si>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</si>
  <si>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</si>
  <si>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</si>
  <si>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</si>
  <si>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</si>
  <si>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</si>
  <si>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</si>
  <si>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</si>
  <si>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</si>
  <si>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</si>
  <si>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</si>
  <si>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</si>
  <si>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</si>
  <si>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</si>
  <si>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</si>
  <si>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</si>
  <si>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</si>
  <si>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</si>
  <si>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</si>
  <si>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</si>
  <si>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</si>
  <si>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</si>
  <si>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</si>
  <si>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</si>
  <si>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</si>
  <si>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</si>
  <si>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</si>
  <si>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</si>
  <si>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</si>
  <si>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</si>
  <si>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</si>
  <si>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</si>
  <si>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</si>
  <si>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</si>
  <si>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</si>
  <si>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</si>
  <si>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</si>
  <si>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</si>
  <si>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</si>
  <si>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</si>
  <si>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</si>
  <si>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</si>
  <si>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</si>
  <si>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</si>
  <si>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</si>
  <si>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</si>
  <si>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</si>
  <si>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</si>
  <si>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</si>
  <si>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</si>
  <si>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</si>
  <si>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</si>
  <si>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</si>
  <si>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</si>
  <si>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</si>
  <si>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</si>
  <si>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</si>
  <si>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</si>
  <si>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</si>
  <si>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</si>
  <si>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</si>
  <si>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</si>
  <si>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</si>
  <si>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</si>
  <si>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</si>
  <si>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</si>
  <si>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</si>
  <si>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</si>
  <si>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</si>
  <si>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</si>
  <si>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</si>
  <si>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</si>
  <si>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</si>
  <si>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</si>
  <si>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</si>
  <si>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</si>
  <si>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</si>
  <si>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</si>
  <si>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</si>
  <si>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</si>
  <si>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</si>
  <si>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</si>
  <si>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</si>
  <si>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</si>
  <si>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</si>
  <si>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</si>
  <si>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</si>
  <si>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</si>
  <si>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</si>
  <si>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</si>
  <si>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</si>
  <si>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</si>
  <si>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</si>
  <si>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</si>
  <si>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</si>
  <si>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</si>
  <si>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</si>
  <si>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</si>
  <si>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</si>
  <si>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</si>
  <si>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</si>
  <si>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</si>
  <si>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</si>
  <si>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</si>
  <si>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</si>
  <si>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</si>
  <si>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</si>
  <si>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</si>
  <si>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</si>
  <si>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</si>
  <si>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</si>
  <si>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</si>
  <si>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</si>
  <si>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</si>
  <si>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</si>
  <si>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</si>
  <si>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</si>
  <si>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</si>
  <si>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</si>
  <si>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</si>
  <si>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</si>
  <si>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</si>
  <si>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</si>
  <si>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</si>
  <si>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</si>
  <si>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</si>
  <si>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</si>
  <si>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</si>
  <si>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</si>
  <si>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</si>
  <si>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</si>
  <si>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</si>
  <si>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</si>
  <si>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</si>
  <si>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</si>
  <si>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</si>
  <si>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</si>
  <si>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</si>
  <si>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</si>
  <si>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</si>
  <si>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</si>
  <si>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</si>
  <si>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</si>
  <si>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</si>
  <si>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</si>
  <si>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</si>
  <si>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</si>
  <si>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</si>
  <si>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</si>
  <si>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</si>
  <si>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</si>
  <si>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</si>
  <si>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</si>
  <si>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</si>
  <si>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</si>
  <si>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</si>
  <si>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</si>
  <si>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</si>
  <si>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</si>
  <si>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</si>
  <si>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</si>
  <si>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</si>
  <si>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</si>
  <si>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</si>
  <si>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</si>
  <si>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</si>
  <si>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</si>
  <si>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</si>
  <si>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</si>
  <si>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</si>
  <si>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</si>
  <si>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</si>
  <si>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</si>
  <si>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</si>
  <si>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</si>
  <si>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</si>
  <si>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</si>
  <si>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</si>
  <si>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</si>
  <si>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</si>
  <si>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</si>
  <si>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</si>
  <si>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</si>
  <si>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</si>
  <si>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</si>
  <si>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</si>
  <si>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</si>
  <si>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</si>
  <si>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</si>
  <si>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</si>
  <si>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</si>
  <si>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</si>
  <si>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</si>
  <si>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</si>
  <si>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</si>
  <si>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</si>
  <si>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</si>
  <si>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</si>
  <si>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</si>
  <si>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</si>
  <si>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</si>
  <si>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</si>
  <si>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</si>
  <si>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</si>
  <si>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</si>
  <si>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</si>
  <si>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</si>
  <si>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</si>
  <si>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</si>
  <si>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</si>
  <si>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</si>
  <si>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</si>
  <si>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</si>
  <si>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</si>
  <si>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</si>
  <si>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</si>
  <si>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</si>
  <si>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</si>
  <si>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</si>
  <si>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</si>
  <si>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</si>
  <si>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</si>
  <si>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</si>
  <si>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</si>
  <si>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</si>
  <si>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</si>
  <si>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</si>
  <si>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</si>
  <si>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</si>
  <si>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</si>
  <si>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</si>
  <si>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</si>
  <si>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</si>
  <si>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</si>
  <si>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</si>
  <si>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</si>
  <si>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</si>
  <si>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</si>
  <si>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</si>
  <si>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</si>
  <si>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</si>
  <si>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</si>
  <si>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</si>
  <si>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</si>
  <si>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</si>
  <si>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</si>
  <si>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</si>
  <si>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</si>
  <si>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</si>
  <si>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</si>
  <si>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</si>
  <si>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</si>
  <si>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</si>
  <si>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</si>
  <si>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</si>
  <si>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</si>
  <si>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</si>
  <si>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</si>
  <si>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</si>
  <si>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</si>
  <si>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</si>
  <si>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</si>
  <si>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</si>
  <si>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</si>
  <si>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</si>
  <si>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</si>
  <si>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</si>
  <si>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</si>
  <si>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</si>
  <si>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</si>
  <si>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</si>
  <si>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</si>
  <si>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</si>
  <si>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</si>
  <si>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</si>
  <si>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</si>
  <si>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</si>
  <si>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</si>
  <si>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</si>
  <si>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</si>
  <si>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</si>
  <si>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</si>
  <si>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</si>
  <si>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</si>
  <si>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</si>
  <si>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</si>
  <si>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</si>
  <si>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</si>
  <si>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</si>
  <si>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</si>
  <si>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</si>
  <si>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</si>
  <si>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</si>
  <si>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</si>
  <si>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</si>
  <si>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</si>
  <si>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</si>
  <si>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</si>
  <si>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</si>
  <si>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</si>
  <si>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</si>
  <si>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</si>
  <si>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</si>
  <si>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</si>
  <si>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</si>
  <si>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</si>
  <si>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</si>
  <si>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</si>
  <si>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</si>
  <si>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</si>
  <si>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</si>
  <si>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</si>
  <si>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</si>
  <si>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</si>
  <si>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</si>
  <si>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</si>
  <si>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</si>
  <si>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</si>
  <si>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</si>
  <si>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</si>
  <si>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</si>
  <si>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</si>
  <si>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</si>
  <si>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</si>
  <si>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</si>
  <si>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</si>
  <si>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</si>
  <si>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</si>
  <si>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</si>
  <si>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</si>
  <si>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</si>
  <si>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</si>
  <si>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</si>
  <si>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</si>
  <si>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</si>
  <si>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</si>
  <si>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</si>
  <si>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</si>
  <si>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</si>
  <si>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</si>
  <si>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</si>
  <si>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</si>
  <si>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</si>
  <si>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</si>
  <si>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</si>
  <si>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</si>
  <si>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</si>
  <si>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</si>
  <si>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</si>
  <si>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</si>
  <si>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</si>
  <si>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</si>
  <si>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</si>
  <si>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</si>
  <si>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</si>
  <si>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</si>
  <si>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</si>
  <si>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</si>
  <si>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</si>
  <si>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</si>
  <si>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</si>
  <si>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</si>
  <si>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</si>
  <si>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</si>
  <si>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</si>
  <si>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</si>
  <si>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</si>
  <si>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</si>
  <si>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</si>
  <si>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</si>
  <si>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</si>
  <si>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</si>
  <si>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</si>
  <si>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</si>
  <si>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</si>
  <si>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</si>
  <si>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</si>
  <si>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</si>
  <si>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</si>
  <si>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</si>
  <si>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</si>
  <si>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</si>
  <si>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</si>
  <si>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</si>
  <si>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</si>
  <si>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</si>
  <si>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</si>
  <si>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</si>
  <si>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</si>
  <si>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</si>
  <si>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</si>
  <si>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</si>
  <si>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</si>
  <si>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</si>
  <si>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</si>
  <si>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</si>
  <si>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</si>
  <si>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</si>
  <si>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</si>
  <si>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</si>
  <si>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</si>
  <si>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</si>
  <si>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</si>
  <si>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</si>
  <si>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</si>
  <si>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</si>
  <si>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</si>
  <si>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</si>
  <si>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</si>
  <si>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</si>
  <si>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</si>
  <si>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</si>
  <si>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</si>
  <si>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</si>
  <si>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</si>
  <si>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</si>
  <si>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</si>
  <si>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</si>
  <si>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</si>
  <si>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</si>
  <si>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</si>
  <si>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</si>
  <si>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</si>
  <si>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</si>
  <si>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</si>
  <si>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</si>
  <si>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</si>
  <si>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</si>
  <si>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</si>
  <si>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</si>
  <si>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</si>
  <si>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</si>
  <si>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</si>
  <si>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</si>
  <si>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</si>
  <si>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</si>
  <si>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</si>
  <si>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</si>
  <si>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</si>
  <si>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</si>
  <si>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</si>
  <si>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</si>
  <si>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</si>
  <si>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</si>
  <si>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</si>
  <si>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</si>
  <si>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</si>
  <si>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</si>
  <si>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</si>
  <si>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</si>
  <si>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</si>
  <si>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</si>
  <si>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</si>
  <si>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</si>
  <si>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</si>
  <si>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</si>
  <si>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</si>
  <si>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</si>
  <si>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</si>
  <si>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</si>
  <si>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</si>
  <si>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</si>
  <si>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</si>
  <si>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</si>
  <si>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</si>
  <si>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</si>
  <si>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</si>
  <si>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</si>
  <si>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</si>
  <si>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</si>
  <si>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</si>
  <si>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</si>
  <si>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</si>
  <si>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</si>
  <si>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</si>
  <si>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</si>
  <si>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</si>
  <si>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</si>
  <si>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</si>
  <si>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</si>
  <si>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</si>
  <si>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</si>
  <si>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</si>
  <si>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</si>
  <si>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</si>
  <si>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</si>
  <si>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</si>
  <si>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</si>
  <si>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</si>
  <si>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</si>
  <si>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</si>
  <si>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</si>
  <si>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</si>
  <si>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</si>
  <si>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</si>
  <si>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</si>
  <si>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</si>
  <si>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</si>
  <si>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</si>
  <si>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</si>
  <si>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</si>
  <si>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</si>
  <si>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</si>
  <si>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</si>
  <si>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</si>
  <si>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</si>
  <si>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</si>
  <si>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</si>
  <si>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</si>
  <si>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</si>
  <si>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</si>
  <si>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</si>
  <si>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</si>
  <si>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</si>
  <si>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</si>
  <si>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</si>
  <si>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</si>
  <si>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</si>
  <si>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</si>
  <si>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</si>
  <si>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</si>
  <si>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</si>
  <si>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</si>
  <si>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</si>
  <si>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</si>
  <si>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</si>
  <si>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</si>
  <si>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</si>
  <si>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</si>
  <si>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</si>
  <si>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</si>
  <si>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</si>
  <si>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</si>
  <si>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</si>
  <si>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</si>
  <si>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</si>
  <si>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</si>
  <si>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</si>
  <si>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</si>
  <si>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</si>
  <si>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</si>
  <si>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</si>
  <si>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</si>
  <si>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</si>
  <si>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</si>
  <si>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</si>
  <si>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</si>
  <si>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</si>
  <si>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</si>
  <si>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</si>
  <si>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</si>
  <si>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</si>
  <si>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</si>
  <si>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</si>
  <si>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</si>
  <si>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</si>
  <si>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</si>
  <si>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</si>
  <si>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</si>
  <si>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</si>
  <si>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</si>
  <si>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</si>
  <si>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</si>
  <si>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</si>
  <si>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</si>
  <si>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</si>
  <si>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</si>
  <si>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</si>
  <si>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</si>
  <si>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</si>
  <si>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</si>
  <si>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</si>
  <si>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</si>
  <si>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</si>
  <si>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</si>
  <si>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</si>
  <si>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</si>
  <si>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</si>
  <si>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</si>
  <si>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</si>
  <si>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</si>
  <si>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</si>
  <si>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</si>
  <si>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</si>
  <si>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</si>
  <si>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</si>
  <si>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</si>
  <si>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</si>
  <si>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</si>
  <si>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</si>
  <si>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</si>
  <si>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</si>
  <si>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</si>
  <si>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</si>
  <si>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</si>
  <si>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</si>
  <si>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</si>
  <si>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</si>
  <si>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</si>
  <si>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</si>
  <si>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</si>
  <si>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</si>
  <si>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</si>
  <si>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</si>
  <si>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</si>
  <si>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</si>
  <si>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</si>
  <si>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</si>
  <si>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</si>
  <si>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</si>
  <si>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</si>
  <si>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</si>
  <si>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</si>
  <si>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</si>
  <si>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</si>
  <si>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</si>
  <si>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</si>
  <si>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</si>
  <si>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</si>
  <si>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</si>
  <si>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</si>
  <si>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</si>
  <si>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</si>
  <si>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</si>
  <si>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</si>
  <si>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</si>
  <si>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</si>
  <si>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</si>
  <si>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</si>
  <si>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</si>
  <si>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</si>
  <si>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</si>
  <si>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</si>
  <si>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</si>
  <si>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</si>
  <si>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</si>
  <si>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</si>
  <si>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</si>
  <si>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</si>
  <si>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</si>
  <si>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</si>
  <si>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</si>
  <si>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</si>
  <si>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</si>
  <si>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</si>
  <si>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</si>
  <si>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</si>
  <si>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</si>
  <si>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</si>
  <si>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</si>
  <si>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</si>
  <si>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</si>
  <si>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</si>
  <si>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</si>
  <si>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</si>
  <si>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</si>
  <si>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</si>
  <si>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</si>
  <si>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</si>
  <si>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</si>
  <si>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</si>
  <si>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</si>
  <si>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</si>
  <si>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</si>
  <si>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</si>
  <si>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</si>
  <si>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</si>
  <si>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</si>
  <si>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</si>
  <si>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</si>
  <si>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</si>
  <si>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</si>
  <si>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</si>
  <si>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</si>
  <si>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</si>
  <si>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</si>
  <si>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</si>
  <si>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</si>
  <si>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</si>
  <si>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</si>
  <si>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</si>
  <si>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</si>
  <si>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</si>
  <si>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</si>
  <si>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</si>
  <si>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</si>
  <si>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</si>
  <si>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</si>
  <si>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</si>
  <si>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</si>
  <si>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</si>
  <si>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</si>
  <si>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</si>
  <si>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</si>
  <si>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</si>
  <si>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</si>
  <si>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</si>
  <si>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</si>
  <si>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</si>
  <si>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</si>
  <si>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</si>
  <si>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</si>
  <si>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</si>
  <si>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</si>
  <si>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</si>
  <si>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</si>
  <si>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</si>
  <si>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</si>
  <si>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</si>
  <si>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</si>
  <si>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</si>
  <si>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</si>
  <si>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</si>
  <si>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</si>
  <si>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</si>
  <si>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</si>
  <si>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</si>
  <si>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</si>
  <si>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</si>
  <si>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</si>
  <si>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</si>
  <si>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</si>
  <si>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</si>
  <si>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</si>
  <si>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</si>
  <si>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</si>
  <si>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</si>
  <si>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</si>
  <si>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</si>
  <si>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</si>
  <si>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</si>
  <si>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</si>
  <si>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</si>
  <si>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</si>
  <si>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</si>
  <si>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</si>
  <si>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</si>
  <si>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</si>
  <si>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</si>
  <si>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</si>
  <si>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</si>
  <si>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</si>
  <si>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</si>
  <si>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</si>
  <si>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</si>
  <si>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</si>
  <si>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</si>
  <si>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</si>
  <si>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</si>
  <si>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</si>
  <si>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</si>
  <si>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</si>
  <si>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</si>
  <si>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</si>
  <si>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</si>
  <si>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</si>
  <si>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</si>
  <si>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</si>
  <si>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</si>
  <si>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</si>
  <si>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</si>
  <si>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</si>
  <si>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</si>
  <si>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</si>
  <si>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</si>
  <si>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</si>
  <si>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</si>
  <si>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</si>
  <si>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</si>
  <si>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</si>
  <si>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</si>
  <si>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</si>
  <si>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</si>
  <si>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</si>
  <si>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</si>
  <si>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</si>
  <si>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</si>
  <si>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</si>
  <si>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</si>
  <si>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</si>
  <si>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</si>
  <si>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</si>
  <si>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</si>
  <si>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</si>
  <si>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</si>
  <si>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</si>
  <si>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</si>
  <si>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</si>
  <si>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</si>
  <si>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</si>
  <si>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</si>
  <si>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</si>
  <si>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</si>
  <si>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</si>
  <si>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</si>
  <si>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</si>
  <si>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</si>
  <si>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</si>
  <si>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</si>
  <si>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</si>
  <si>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</si>
  <si>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</si>
  <si>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</si>
  <si>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</si>
  <si>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</si>
  <si>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</si>
  <si>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</si>
  <si>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</si>
  <si>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</si>
  <si>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</si>
  <si>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</si>
  <si>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</si>
  <si>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</si>
  <si>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</si>
  <si>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</si>
  <si>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</si>
  <si>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</si>
  <si>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</si>
  <si>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</si>
  <si>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</si>
  <si>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</si>
  <si>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</si>
  <si>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</si>
  <si>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</si>
  <si>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</si>
  <si>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</si>
  <si>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</si>
  <si>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</si>
  <si>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</si>
  <si>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</si>
  <si>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</si>
  <si>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</si>
  <si>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</si>
  <si>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</si>
  <si>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</si>
  <si>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</si>
  <si>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</si>
  <si>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</si>
  <si>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</si>
  <si>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</si>
  <si>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</si>
  <si>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</si>
  <si>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</si>
  <si>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</si>
  <si>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</si>
  <si>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</si>
  <si>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</si>
  <si>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</si>
  <si>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</si>
  <si>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</si>
  <si>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</si>
  <si>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</si>
  <si>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</si>
  <si>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</si>
  <si>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</si>
  <si>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</si>
  <si>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</si>
  <si>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</si>
  <si>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</si>
  <si>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</si>
  <si>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</si>
  <si>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</si>
  <si>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</si>
  <si>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</si>
  <si>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</si>
  <si>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</si>
  <si>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</si>
  <si>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</si>
  <si>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</si>
  <si>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</si>
  <si>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</si>
  <si>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</si>
  <si>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</si>
  <si>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</si>
  <si>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</si>
  <si>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</si>
  <si>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</si>
  <si>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</si>
  <si>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</si>
  <si>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</si>
  <si>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</si>
  <si>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</si>
  <si>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</si>
  <si>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</si>
  <si>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</si>
  <si>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</si>
  <si>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</si>
  <si>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</si>
  <si>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</si>
  <si>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</si>
  <si>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</si>
  <si>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</si>
  <si>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</si>
  <si>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</si>
  <si>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</si>
  <si>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</si>
  <si>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</si>
  <si>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</si>
  <si>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</si>
  <si>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</si>
  <si>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</si>
  <si>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</si>
  <si>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</si>
  <si>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</si>
  <si>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</si>
  <si>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</si>
  <si>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</si>
  <si>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</si>
  <si>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</si>
  <si>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</si>
  <si>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</si>
  <si>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</si>
  <si>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</si>
  <si>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</si>
  <si>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</si>
  <si>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</si>
  <si>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</si>
  <si>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</si>
  <si>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</si>
  <si>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</si>
  <si>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</si>
  <si>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</si>
  <si>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</si>
  <si>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</si>
  <si>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</si>
  <si>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</si>
  <si>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</si>
  <si>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</si>
  <si>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</si>
  <si>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</si>
  <si>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</si>
  <si>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</si>
  <si>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</si>
  <si>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</si>
  <si>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</si>
  <si>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</si>
  <si>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</si>
  <si>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</si>
  <si>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</si>
  <si>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</si>
  <si>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</si>
  <si>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</si>
  <si>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</si>
  <si>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</si>
  <si>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</si>
  <si>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</si>
  <si>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</si>
  <si>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</si>
  <si>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</si>
  <si>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</si>
  <si>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</si>
  <si>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</si>
  <si>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</si>
  <si>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</si>
  <si>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</si>
  <si>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</si>
  <si>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</si>
  <si>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</si>
  <si>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</si>
  <si>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</si>
  <si>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</si>
  <si>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</si>
  <si>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</si>
  <si>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</si>
  <si>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</si>
  <si>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</si>
  <si>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</si>
  <si>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</si>
  <si>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</si>
  <si>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</si>
  <si>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</si>
  <si>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</si>
  <si>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</si>
  <si>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</si>
  <si>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</si>
  <si>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</si>
  <si>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</si>
  <si>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</si>
  <si>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</si>
  <si>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</si>
  <si>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</si>
  <si>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</si>
  <si>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</si>
  <si>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</si>
  <si>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</si>
  <si>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</si>
  <si>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</si>
  <si>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</si>
  <si>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</si>
  <si>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</si>
  <si>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</si>
  <si>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</si>
  <si>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</si>
  <si>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</si>
  <si>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</si>
  <si>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</si>
  <si>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</si>
  <si>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</si>
  <si>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</si>
  <si>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</si>
  <si>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</si>
  <si>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</si>
  <si>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</si>
  <si>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</si>
  <si>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</si>
  <si>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</si>
  <si>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</si>
  <si>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</si>
  <si>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</si>
  <si>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</si>
  <si>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</si>
  <si>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</si>
  <si>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</si>
  <si>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</si>
  <si>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</si>
  <si>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</si>
  <si>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</si>
  <si>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</si>
  <si>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</si>
  <si>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</si>
  <si>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</si>
  <si>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</si>
  <si>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</si>
  <si>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</si>
  <si>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</si>
  <si>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</si>
  <si>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</si>
  <si>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</si>
  <si>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</si>
  <si>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</si>
  <si>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</si>
  <si>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</si>
  <si>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</si>
  <si>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</si>
  <si>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</si>
  <si>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</si>
  <si>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</si>
  <si>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</si>
  <si>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</si>
  <si>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</si>
  <si>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</si>
  <si>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</si>
  <si>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</si>
  <si>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</si>
  <si>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</si>
  <si>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</si>
  <si>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</si>
  <si>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</si>
  <si>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</si>
  <si>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</si>
  <si>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</si>
  <si>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</si>
  <si>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</si>
  <si>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</si>
  <si>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</si>
  <si>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</si>
  <si>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</si>
  <si>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</si>
  <si>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</si>
  <si>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</si>
  <si>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</si>
  <si>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</si>
  <si>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</si>
  <si>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</si>
  <si>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</si>
  <si>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</si>
  <si>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</si>
  <si>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</si>
  <si>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</si>
  <si>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</si>
  <si>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</si>
  <si>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</si>
  <si>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</si>
  <si>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</si>
  <si>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</si>
  <si>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</si>
  <si>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</si>
  <si>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</si>
  <si>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</si>
  <si>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</si>
  <si>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</si>
  <si>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</si>
  <si>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</si>
  <si>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</si>
  <si>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</si>
  <si>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</si>
  <si>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</si>
  <si>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</si>
  <si>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</si>
  <si>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</si>
  <si>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</si>
  <si>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</si>
  <si>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</si>
  <si>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</si>
  <si>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</si>
  <si>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</si>
  <si>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</si>
  <si>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</si>
  <si>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</si>
  <si>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</si>
  <si>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</si>
  <si>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</si>
  <si>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</si>
  <si>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</si>
  <si>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</si>
  <si>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</si>
  <si>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</si>
  <si>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</si>
  <si>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</si>
  <si>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</si>
  <si>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</si>
  <si>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</si>
  <si>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</si>
  <si>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</si>
  <si>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</si>
  <si>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</si>
  <si>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</si>
  <si>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</si>
  <si>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</si>
  <si>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</si>
  <si>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</si>
  <si>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</si>
  <si>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</si>
  <si>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</si>
  <si>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</si>
  <si>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</si>
  <si>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</si>
  <si>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</si>
  <si>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</si>
  <si>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</si>
  <si>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</si>
  <si>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</si>
  <si>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</si>
  <si>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</si>
  <si>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</si>
  <si>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</si>
  <si>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</si>
  <si>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</si>
  <si>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</si>
  <si>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</si>
  <si>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</si>
  <si>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</si>
  <si>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</si>
  <si>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</si>
  <si>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</si>
  <si>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</si>
  <si>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</si>
  <si>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</si>
  <si>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</si>
  <si>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</si>
  <si>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</si>
  <si>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</si>
  <si>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</si>
  <si>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</si>
  <si>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</si>
  <si>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</si>
  <si>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</si>
  <si>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</si>
  <si>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</si>
  <si>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</si>
  <si>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</si>
  <si>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</si>
  <si>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</si>
  <si>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</si>
  <si>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</si>
  <si>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</si>
  <si>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</si>
  <si>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</si>
  <si>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</si>
  <si>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</si>
  <si>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</si>
  <si>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</si>
  <si>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</si>
  <si>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</si>
  <si>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</si>
  <si>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</si>
  <si>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</si>
  <si>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</si>
  <si>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</si>
  <si>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</si>
  <si>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</si>
  <si>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</si>
  <si>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</si>
  <si>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</si>
  <si>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</si>
  <si>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</si>
  <si>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</si>
  <si>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</si>
  <si>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</si>
  <si>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</si>
  <si>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</si>
  <si>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</si>
  <si>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</si>
  <si>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</si>
  <si>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</si>
  <si>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</si>
  <si>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</si>
  <si>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</si>
  <si>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</si>
  <si>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</si>
  <si>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</si>
  <si>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</si>
  <si>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</si>
  <si>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</si>
  <si>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</si>
  <si>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</si>
  <si>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</si>
  <si>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</si>
  <si>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</si>
  <si>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</si>
  <si>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</si>
  <si>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</si>
  <si>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</si>
  <si>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</si>
  <si>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</si>
  <si>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</si>
  <si>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</si>
  <si>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</si>
  <si>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</si>
  <si>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</si>
  <si>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</si>
  <si>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</si>
  <si>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</si>
  <si>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</si>
  <si>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</si>
  <si>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</si>
  <si>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</si>
  <si>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</si>
  <si>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</si>
  <si>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</si>
  <si>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</si>
  <si>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</si>
  <si>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</si>
  <si>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</si>
  <si>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</si>
  <si>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</si>
  <si>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</si>
  <si>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</si>
  <si>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</si>
  <si>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</si>
  <si>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</si>
  <si>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</si>
  <si>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</si>
  <si>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</si>
  <si>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</si>
  <si>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</si>
  <si>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</si>
  <si>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</si>
  <si>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</si>
  <si>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</si>
  <si>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</si>
  <si>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</si>
  <si>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</si>
  <si>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</si>
  <si>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</si>
  <si>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</si>
  <si>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</si>
  <si>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</si>
  <si>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</si>
  <si>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</si>
  <si>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</si>
  <si>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</si>
  <si>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</si>
  <si>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</si>
  <si>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</si>
  <si>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</si>
  <si>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</si>
  <si>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</si>
  <si>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</si>
  <si>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</si>
  <si>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</si>
  <si>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</si>
  <si>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</si>
  <si>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</si>
  <si>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</si>
  <si>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</si>
  <si>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</si>
  <si>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</si>
  <si>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</si>
  <si>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</si>
  <si>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</si>
  <si>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</si>
  <si>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</si>
  <si>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</si>
  <si>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</si>
  <si>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</si>
  <si>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</si>
  <si>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</si>
  <si>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</si>
  <si>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</si>
  <si>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</si>
  <si>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</si>
  <si>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</si>
  <si>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</si>
  <si>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</si>
  <si>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</si>
  <si>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</si>
  <si>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</si>
  <si>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</si>
  <si>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</si>
  <si>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</si>
  <si>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</si>
  <si>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</si>
  <si>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</si>
  <si>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</si>
  <si>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</si>
  <si>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</si>
  <si>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</si>
  <si>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</si>
  <si>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</si>
  <si>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</si>
  <si>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</si>
  <si>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</si>
  <si>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</si>
  <si>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</si>
  <si>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</si>
  <si>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</si>
  <si>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</si>
  <si>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</si>
  <si>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</si>
  <si>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</si>
  <si>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</si>
  <si>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</si>
  <si>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</si>
  <si>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</si>
  <si>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</si>
  <si>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</si>
  <si>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</si>
  <si>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</si>
  <si>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</si>
  <si>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</si>
  <si>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</si>
  <si>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</si>
  <si>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</si>
  <si>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</si>
  <si>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</si>
  <si>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</si>
  <si>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</si>
  <si>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</si>
  <si>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</si>
  <si>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</si>
  <si>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</si>
  <si>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</si>
  <si>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</si>
  <si>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</si>
  <si>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</si>
  <si>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</si>
  <si>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</si>
  <si>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</si>
  <si>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</si>
  <si>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</si>
  <si>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</si>
  <si>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</si>
  <si>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</si>
  <si>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</si>
  <si>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</si>
  <si>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</si>
  <si>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</si>
  <si>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</si>
  <si>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</si>
  <si>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</si>
  <si>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</si>
  <si>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</si>
  <si>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</si>
  <si>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</si>
  <si>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</si>
  <si>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</si>
  <si>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</si>
  <si>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</si>
  <si>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</si>
  <si>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</si>
  <si>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</si>
  <si>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</si>
  <si>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</si>
  <si>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</si>
  <si>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</si>
  <si>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</si>
  <si>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</si>
  <si>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</si>
  <si>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</si>
  <si>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</si>
  <si>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</si>
  <si>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</si>
  <si>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</si>
  <si>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</si>
  <si>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</si>
  <si>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</si>
  <si>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</si>
  <si>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</si>
  <si>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</si>
  <si>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</si>
  <si>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</si>
  <si>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</si>
  <si>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</si>
  <si>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</si>
  <si>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</si>
  <si>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</si>
  <si>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</si>
  <si>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</si>
  <si>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</si>
  <si>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</si>
  <si>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</si>
  <si>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</si>
  <si>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</si>
  <si>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</si>
  <si>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</si>
  <si>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</si>
  <si>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</si>
  <si>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</si>
  <si>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</si>
  <si>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</si>
  <si>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</si>
  <si>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</si>
  <si>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</si>
  <si>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</si>
  <si>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</si>
  <si>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</si>
  <si>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</si>
  <si>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</si>
  <si>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</si>
  <si>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</si>
  <si>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</si>
  <si>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</si>
  <si>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</si>
  <si>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</si>
  <si>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</si>
  <si>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</si>
  <si>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</si>
  <si>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</si>
  <si>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</si>
  <si>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</si>
  <si>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</si>
  <si>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</si>
  <si>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</si>
  <si>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</si>
  <si>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</si>
  <si>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</si>
  <si>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</si>
  <si>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</si>
  <si>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</si>
  <si>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</si>
  <si>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</si>
  <si>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</si>
  <si>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</si>
  <si>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</si>
  <si>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</si>
  <si>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</si>
  <si>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</si>
  <si>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</si>
  <si>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</si>
  <si>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</si>
  <si>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</si>
  <si>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</si>
  <si>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</si>
  <si>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</si>
  <si>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</si>
  <si>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</si>
  <si>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</si>
  <si>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</si>
  <si>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</si>
  <si>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</si>
  <si>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</si>
  <si>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</si>
  <si>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</si>
  <si>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</si>
  <si>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</si>
  <si>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</si>
  <si>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</si>
  <si>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</si>
  <si>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</si>
  <si>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</si>
  <si>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</si>
  <si>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</si>
  <si>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</si>
  <si>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</si>
  <si>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</si>
  <si>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</si>
  <si>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</si>
  <si>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</si>
  <si>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</si>
  <si>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</si>
  <si>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</si>
  <si>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</si>
  <si>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</si>
  <si>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</si>
  <si>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</si>
  <si>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</si>
  <si>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</si>
  <si>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</si>
  <si>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</si>
  <si>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</si>
  <si>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</si>
  <si>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</si>
  <si>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</si>
  <si>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</si>
  <si>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</si>
  <si>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</si>
  <si>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</si>
  <si>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</si>
  <si>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</si>
  <si>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</si>
  <si>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</si>
  <si>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</si>
  <si>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</si>
  <si>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</si>
  <si>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</si>
  <si>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</si>
  <si>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</si>
  <si>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</si>
  <si>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</si>
  <si>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</si>
  <si>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</si>
  <si>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</si>
  <si>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</si>
  <si>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</si>
  <si>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</si>
  <si>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</si>
  <si>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</si>
  <si>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</si>
  <si>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</si>
  <si>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</si>
  <si>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</si>
  <si>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</si>
  <si>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</si>
  <si>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</si>
  <si>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</si>
  <si>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</si>
  <si>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</si>
  <si>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</si>
  <si>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</si>
  <si>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</si>
  <si>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</si>
  <si>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</si>
  <si>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</si>
  <si>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</si>
  <si>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</si>
  <si>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</si>
  <si>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</si>
  <si>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</si>
  <si>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</si>
  <si>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</si>
  <si>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</si>
  <si>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</si>
  <si>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</si>
  <si>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</si>
  <si>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</si>
  <si>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</si>
  <si>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</si>
  <si>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</si>
  <si>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</si>
  <si>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</si>
  <si>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</si>
  <si>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</si>
  <si>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</si>
  <si>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</si>
  <si>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</si>
  <si>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</si>
  <si>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</si>
  <si>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</si>
  <si>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</si>
  <si>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</si>
  <si>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</si>
  <si>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</si>
  <si>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</si>
  <si>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</si>
  <si>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</si>
  <si>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</si>
  <si>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</si>
  <si>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</si>
  <si>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</si>
  <si>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</si>
  <si>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</si>
  <si>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</si>
  <si>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</si>
  <si>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</si>
  <si>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</si>
  <si>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</si>
  <si>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</si>
  <si>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</si>
  <si>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</si>
  <si>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</si>
  <si>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</si>
  <si>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</si>
  <si>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</si>
  <si>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</si>
  <si>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</si>
  <si>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</si>
  <si>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</si>
  <si>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</si>
  <si>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</si>
  <si>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</si>
  <si>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</si>
  <si>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</si>
  <si>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</si>
  <si>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</si>
  <si>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</si>
  <si>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</si>
  <si>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</si>
  <si>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</si>
  <si>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</si>
  <si>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</si>
  <si>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</si>
  <si>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</si>
  <si>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</si>
  <si>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</si>
  <si>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</si>
  <si>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</si>
  <si>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</si>
  <si>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</si>
  <si>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</si>
  <si>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</si>
  <si>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</si>
  <si>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</si>
  <si>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</si>
  <si>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</si>
  <si>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</si>
  <si>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</si>
  <si>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</si>
  <si>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</si>
  <si>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</si>
  <si>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</si>
  <si>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</si>
  <si>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</si>
  <si>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</si>
  <si>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</si>
  <si>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</si>
  <si>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</si>
  <si>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</si>
  <si>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</si>
  <si>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</si>
  <si>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</si>
  <si>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</si>
  <si>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</si>
  <si>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</si>
  <si>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</si>
  <si>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</si>
  <si>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</si>
  <si>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</si>
  <si>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</si>
  <si>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</si>
  <si>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</si>
  <si>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</si>
  <si>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</si>
  <si>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</si>
  <si>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</si>
  <si>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</si>
  <si>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</si>
  <si>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</si>
  <si>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</si>
  <si>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</si>
  <si>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</si>
  <si>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</si>
  <si>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</si>
  <si>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</si>
  <si>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</si>
  <si>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</si>
  <si>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</si>
  <si>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</si>
  <si>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</si>
  <si>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</si>
  <si>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</si>
  <si>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</si>
  <si>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</si>
  <si>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</si>
  <si>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</si>
  <si>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</si>
  <si>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</si>
  <si>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</si>
  <si>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</si>
  <si>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</si>
  <si>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</si>
  <si>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</si>
  <si>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</si>
  <si>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</si>
  <si>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</si>
  <si>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</si>
  <si>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</si>
  <si>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</si>
  <si>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</si>
  <si>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</si>
  <si>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</si>
  <si>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</si>
  <si>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</si>
  <si>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</si>
  <si>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</si>
  <si>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</si>
  <si>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</si>
  <si>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</si>
  <si>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</si>
  <si>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</si>
  <si>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</si>
  <si>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</si>
  <si>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</si>
  <si>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</si>
  <si>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</si>
  <si>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</si>
  <si>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</si>
  <si>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</si>
  <si>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</si>
  <si>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</si>
  <si>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</si>
  <si>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</si>
  <si>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</si>
  <si>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</si>
  <si>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</si>
  <si>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</si>
  <si>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</si>
  <si>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</si>
  <si>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</si>
  <si>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</si>
  <si>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</si>
  <si>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</si>
  <si>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</si>
  <si>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</si>
  <si>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</si>
  <si>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</si>
  <si>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</si>
  <si>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</si>
  <si>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</si>
  <si>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</si>
  <si>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</si>
  <si>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</si>
  <si>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</si>
  <si>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</si>
  <si>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</si>
  <si>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</si>
  <si>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</si>
  <si>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</si>
  <si>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</si>
  <si>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</si>
  <si>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</si>
  <si>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</si>
  <si>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</si>
  <si>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</si>
  <si>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</si>
  <si>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</si>
  <si>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</si>
  <si>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</si>
  <si>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</si>
  <si>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</si>
  <si>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</si>
  <si>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</si>
  <si>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</si>
  <si>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</si>
  <si>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</si>
  <si>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</si>
  <si>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</si>
  <si>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</si>
  <si>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</si>
  <si>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</si>
  <si>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</si>
  <si>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</si>
  <si>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</si>
  <si>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</si>
  <si>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</si>
  <si>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</si>
  <si>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</si>
  <si>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</si>
  <si>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</si>
  <si>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</si>
  <si>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</si>
  <si>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</si>
  <si>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</si>
  <si>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</si>
  <si>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</si>
  <si>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</si>
  <si>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</si>
  <si>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</si>
  <si>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</si>
  <si>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</si>
  <si>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</si>
  <si>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</si>
  <si>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</si>
  <si>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</si>
  <si>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</si>
  <si>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</si>
  <si>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</si>
  <si>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</si>
  <si>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</si>
  <si>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</si>
  <si>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</si>
  <si>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</si>
  <si>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</si>
  <si>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</si>
  <si>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</si>
  <si>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</si>
  <si>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</si>
  <si>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</si>
  <si>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</si>
  <si>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</si>
  <si>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</si>
  <si>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</si>
  <si>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</si>
  <si>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</si>
  <si>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</si>
  <si>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</si>
  <si>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</si>
  <si>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</si>
  <si>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</si>
  <si>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</si>
  <si>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</si>
  <si>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</si>
  <si>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</si>
  <si>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</si>
  <si>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</si>
  <si>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</si>
  <si>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</si>
  <si>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</si>
  <si>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</si>
  <si>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</si>
  <si>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</si>
  <si>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</si>
  <si>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</si>
  <si>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</si>
  <si>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</si>
  <si>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</si>
  <si>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</si>
  <si>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</si>
  <si>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</si>
  <si>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</si>
  <si>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</si>
  <si>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</si>
  <si>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</si>
  <si>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</si>
  <si>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</si>
  <si>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</si>
  <si>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</si>
  <si>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</si>
  <si>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</si>
  <si>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</si>
  <si>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</si>
  <si>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</si>
  <si>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</si>
  <si>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</si>
  <si>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</si>
  <si>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</si>
  <si>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</si>
  <si>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</si>
  <si>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</si>
  <si>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</si>
  <si>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</si>
  <si>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</si>
  <si>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</si>
  <si>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</si>
  <si>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</si>
  <si>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</si>
  <si>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</si>
  <si>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</si>
  <si>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</si>
  <si>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</si>
  <si>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</si>
  <si>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</si>
  <si>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</si>
  <si>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</si>
  <si>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</si>
  <si>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</si>
  <si>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</si>
  <si>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</si>
  <si>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</si>
  <si>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</si>
  <si>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</si>
  <si>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</si>
  <si>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</si>
  <si>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</si>
  <si>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</si>
  <si>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</si>
  <si>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</si>
  <si>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</si>
  <si>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</si>
  <si>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</si>
  <si>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</si>
  <si>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</si>
  <si>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</si>
  <si>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</si>
  <si>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</si>
  <si>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</si>
  <si>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</si>
  <si>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</si>
  <si>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</si>
  <si>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</si>
  <si>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</si>
  <si>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</si>
  <si>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</si>
  <si>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</si>
  <si>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</si>
  <si>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</si>
  <si>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</si>
  <si>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</si>
  <si>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</si>
  <si>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</si>
  <si>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</si>
  <si>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</si>
  <si>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</si>
  <si>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</si>
  <si>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</si>
  <si>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</si>
  <si>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</si>
  <si>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</si>
  <si>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</si>
  <si>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</si>
  <si>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</si>
  <si>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</si>
  <si>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</si>
  <si>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</si>
  <si>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</si>
  <si>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</si>
  <si>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</si>
  <si>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</si>
  <si>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</si>
  <si>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</si>
  <si>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</si>
  <si>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</si>
  <si>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</si>
  <si>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</si>
  <si>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</si>
  <si>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</si>
  <si>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</si>
  <si>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</si>
  <si>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</si>
  <si>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</si>
  <si>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</si>
  <si>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</si>
  <si>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</si>
  <si>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</si>
  <si>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</si>
  <si>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</si>
  <si>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</si>
  <si>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</si>
  <si>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</si>
  <si>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</si>
  <si>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</si>
  <si>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</si>
  <si>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</si>
  <si>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</si>
  <si>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</si>
  <si>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</si>
  <si>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</si>
  <si>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</si>
  <si>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</si>
  <si>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</si>
  <si>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</si>
  <si>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</si>
  <si>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</si>
  <si>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</si>
  <si>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</si>
  <si>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</si>
  <si>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</si>
  <si>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</si>
  <si>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</si>
  <si>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</si>
  <si>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</si>
  <si>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</si>
  <si>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</si>
  <si>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</si>
  <si>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</si>
  <si>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</si>
  <si>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</si>
  <si>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</si>
  <si>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</si>
  <si>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</si>
  <si>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</si>
  <si>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</si>
  <si>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</si>
  <si>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</si>
  <si>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</si>
  <si>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</si>
  <si>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</si>
  <si>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</si>
  <si>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</si>
  <si>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</si>
  <si>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</si>
  <si>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</si>
  <si>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</si>
  <si>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</si>
  <si>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</si>
  <si>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</si>
  <si>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</si>
  <si>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</si>
  <si>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</si>
  <si>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</si>
  <si>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</si>
  <si>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</si>
  <si>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</si>
  <si>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</si>
  <si>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</si>
  <si>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</si>
  <si>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</si>
  <si>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</si>
  <si>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</si>
  <si>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</si>
  <si>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</si>
  <si>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</si>
  <si>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</si>
  <si>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</si>
  <si>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</si>
  <si>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</si>
  <si>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</si>
  <si>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</si>
  <si>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</si>
  <si>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</si>
  <si>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</si>
  <si>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</si>
  <si>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</si>
  <si>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</si>
  <si>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</si>
  <si>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</si>
  <si>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</si>
  <si>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</si>
  <si>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</si>
  <si>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</si>
  <si>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</si>
  <si>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</si>
  <si>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</si>
  <si>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</si>
  <si>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</si>
  <si>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</si>
  <si>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</si>
  <si>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</si>
  <si>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</si>
  <si>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</si>
  <si>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</si>
  <si>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</si>
  <si>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</si>
  <si>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</si>
  <si>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</si>
  <si>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</si>
  <si>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</si>
  <si>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</si>
  <si>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</si>
  <si>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</si>
  <si>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</si>
  <si>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</si>
  <si>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</si>
  <si>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</si>
  <si>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</si>
  <si>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</si>
  <si>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</si>
  <si>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</si>
  <si>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</si>
  <si>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</si>
  <si>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</si>
  <si>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</si>
  <si>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</si>
  <si>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</si>
  <si>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</si>
  <si>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</si>
  <si>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</si>
  <si>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</si>
  <si>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</si>
  <si>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</si>
  <si>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</si>
  <si>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</si>
  <si>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</si>
  <si>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</si>
  <si>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</si>
  <si>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</si>
  <si>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</si>
  <si>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</si>
  <si>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</si>
  <si>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</si>
  <si>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</si>
  <si>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</si>
  <si>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</si>
  <si>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</si>
  <si>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</si>
  <si>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</si>
  <si>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</si>
  <si>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</si>
  <si>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</si>
  <si>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</si>
  <si>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</si>
  <si>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</si>
  <si>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</si>
  <si>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</si>
  <si>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</si>
  <si>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</si>
  <si>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</si>
  <si>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</si>
  <si>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</si>
  <si>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</si>
  <si>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</si>
  <si>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</si>
  <si>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</si>
  <si>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</si>
  <si>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</si>
  <si>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</si>
  <si>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</si>
  <si>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</si>
  <si>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</si>
  <si>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</si>
  <si>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</si>
  <si>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</si>
  <si>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</si>
  <si>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</si>
  <si>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</si>
  <si>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</si>
  <si>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</si>
  <si>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</si>
  <si>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</si>
  <si>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</si>
  <si>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</si>
  <si>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</si>
  <si>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</si>
  <si>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</si>
  <si>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</si>
  <si>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</si>
  <si>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</si>
  <si>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</si>
  <si>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</si>
  <si>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</si>
  <si>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</si>
  <si>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</si>
  <si>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</si>
  <si>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</si>
  <si>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</si>
  <si>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</si>
  <si>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</si>
  <si>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</si>
  <si>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</si>
  <si>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</si>
  <si>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</si>
  <si>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</si>
  <si>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</si>
  <si>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</si>
  <si>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</si>
  <si>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</si>
  <si>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</si>
  <si>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</si>
  <si>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</si>
  <si>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</si>
  <si>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</si>
  <si>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</si>
  <si>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</si>
  <si>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</si>
  <si>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</si>
  <si>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</si>
  <si>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</si>
  <si>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</si>
  <si>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</si>
  <si>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</si>
  <si>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</si>
  <si>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</si>
  <si>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</si>
  <si>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</si>
  <si>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</si>
  <si>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</si>
  <si>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</si>
  <si>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</si>
  <si>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</si>
  <si>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</si>
  <si>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</si>
  <si>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</si>
  <si>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</si>
  <si>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</si>
  <si>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</si>
  <si>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</si>
  <si>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</si>
  <si>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</si>
  <si>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</si>
  <si>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</si>
  <si>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</si>
  <si>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</si>
  <si>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</si>
  <si>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</si>
  <si>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</si>
  <si>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</si>
  <si>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</si>
  <si>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</si>
  <si>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</si>
  <si>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</si>
  <si>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</si>
  <si>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</si>
  <si>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</si>
  <si>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</si>
  <si>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</si>
  <si>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</si>
  <si>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</si>
  <si>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</si>
  <si>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</si>
  <si>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</si>
  <si>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</si>
  <si>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</si>
  <si>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</si>
  <si>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</si>
  <si>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</si>
  <si>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</si>
  <si>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</si>
  <si>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</si>
  <si>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</si>
  <si>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</si>
  <si>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</si>
  <si>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</si>
  <si>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</si>
  <si>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</si>
  <si>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</si>
  <si>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</si>
  <si>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</si>
  <si>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</si>
  <si>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</si>
  <si>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</si>
  <si>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</si>
  <si>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</si>
  <si>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</si>
  <si>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</si>
  <si>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</si>
  <si>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</si>
  <si>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</si>
  <si>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</si>
  <si>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</si>
  <si>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</si>
  <si>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</si>
  <si>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</si>
  <si>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</si>
  <si>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</si>
  <si>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</si>
  <si>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</si>
  <si>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</si>
  <si>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</si>
  <si>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</si>
  <si>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</si>
  <si>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</si>
  <si>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</si>
  <si>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</si>
  <si>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</si>
  <si>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</si>
  <si>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</si>
  <si>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</si>
  <si>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</si>
  <si>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</si>
  <si>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</si>
  <si>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</si>
  <si>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</si>
  <si>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</si>
  <si>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</si>
  <si>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</si>
  <si>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</si>
  <si>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</si>
  <si>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</si>
  <si>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</si>
  <si>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</si>
  <si>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</si>
  <si>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</si>
  <si>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</si>
  <si>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</si>
  <si>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</si>
  <si>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</si>
  <si>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</si>
  <si>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</si>
  <si>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</si>
  <si>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</si>
  <si>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</si>
  <si>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</si>
  <si>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</si>
  <si>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</si>
  <si>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</si>
  <si>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</si>
  <si>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</si>
  <si>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</si>
  <si>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</si>
  <si>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</si>
  <si>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</si>
  <si>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</si>
  <si>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</si>
  <si>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</si>
  <si>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</si>
  <si>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</si>
  <si>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</si>
  <si>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</si>
  <si>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</si>
  <si>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</si>
  <si>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</si>
  <si>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</si>
  <si>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</si>
  <si>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</si>
  <si>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</si>
  <si>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</si>
  <si>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</si>
  <si>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</si>
  <si>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</si>
  <si>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</si>
  <si>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</si>
  <si>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</si>
  <si>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</si>
  <si>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</si>
  <si>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</si>
  <si>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</si>
  <si>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</si>
  <si>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</si>
  <si>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</si>
  <si>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</si>
  <si>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</si>
  <si>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</si>
  <si>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</si>
  <si>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</si>
  <si>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</si>
  <si>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</si>
  <si>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</si>
  <si>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</si>
  <si>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</si>
  <si>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</si>
  <si>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</si>
  <si>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</si>
  <si>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</si>
  <si>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</si>
  <si>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</si>
  <si>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</si>
  <si>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</si>
  <si>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</si>
  <si>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</si>
  <si>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</si>
  <si>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</si>
  <si>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</si>
  <si>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</si>
  <si>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</si>
  <si>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</si>
  <si>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</si>
  <si>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</si>
  <si>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</si>
  <si>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</si>
  <si>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</si>
  <si>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</si>
  <si>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</si>
  <si>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</si>
  <si>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</si>
  <si>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</si>
  <si>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</si>
  <si>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</si>
  <si>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</si>
  <si>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</si>
  <si>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</si>
  <si>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</si>
  <si>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</si>
  <si>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</si>
  <si>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</si>
  <si>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</si>
  <si>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</si>
  <si>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</si>
  <si>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</si>
  <si>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</si>
  <si>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</si>
  <si>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</si>
  <si>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</si>
  <si>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</si>
  <si>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</si>
  <si>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</si>
  <si>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</si>
  <si>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</si>
  <si>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</si>
  <si>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</si>
  <si>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</si>
  <si>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</si>
  <si>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</si>
  <si>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</si>
  <si>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</si>
  <si>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</si>
  <si>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</si>
  <si>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</si>
  <si>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</si>
  <si>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</si>
  <si>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</si>
  <si>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</si>
  <si>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</si>
  <si>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</si>
  <si>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</si>
  <si>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</si>
  <si>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</si>
  <si>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</si>
  <si>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</si>
  <si>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</si>
  <si>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</si>
  <si>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</si>
  <si>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</si>
  <si>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</si>
  <si>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</si>
  <si>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</si>
  <si>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</si>
  <si>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</si>
  <si>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</si>
  <si>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</si>
  <si>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</si>
  <si>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</si>
  <si>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</si>
  <si>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</si>
  <si>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</si>
  <si>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</si>
  <si>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</si>
  <si>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</si>
  <si>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</si>
  <si>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</si>
  <si>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</si>
  <si>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</si>
  <si>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</si>
  <si>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</si>
  <si>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</si>
  <si>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</si>
  <si>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</si>
  <si>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</si>
  <si>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</si>
  <si>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</si>
  <si>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</si>
  <si>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</si>
  <si>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</si>
  <si>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</si>
  <si>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</si>
  <si>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</si>
  <si>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</si>
  <si>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</si>
  <si>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</si>
  <si>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</si>
  <si>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</si>
  <si>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</si>
  <si>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</si>
  <si>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</si>
  <si>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</si>
  <si>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</si>
  <si>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</si>
  <si>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</si>
  <si>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</si>
  <si>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</si>
  <si>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</si>
  <si>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</si>
  <si>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</si>
  <si>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</si>
  <si>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</si>
  <si>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</si>
  <si>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</si>
  <si>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</si>
  <si>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</si>
  <si>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</si>
  <si>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</si>
  <si>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</si>
  <si>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</si>
  <si>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</si>
  <si>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</si>
  <si>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</si>
  <si>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</si>
  <si>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</si>
  <si>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</si>
  <si>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</si>
  <si>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</si>
  <si>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</si>
  <si>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</si>
  <si>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</si>
  <si>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</si>
  <si>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</si>
  <si>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</si>
  <si>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</si>
  <si>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</si>
  <si>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</si>
  <si>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</si>
  <si>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</si>
  <si>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</si>
  <si>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</si>
  <si>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</si>
  <si>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</si>
  <si>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</si>
  <si>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</si>
  <si>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</si>
  <si>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</si>
  <si>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</si>
  <si>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</si>
  <si>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</si>
  <si>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</si>
  <si>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</si>
  <si>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</si>
  <si>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</si>
  <si>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</si>
  <si>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</si>
  <si>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</si>
  <si>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</si>
  <si>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</si>
  <si>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</si>
  <si>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</si>
  <si>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</si>
  <si>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</si>
  <si>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</si>
  <si>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</si>
  <si>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</si>
  <si>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</si>
  <si>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</si>
  <si>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</si>
  <si>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</si>
  <si>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</si>
  <si>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</si>
  <si>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</si>
  <si>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</si>
  <si>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</si>
  <si>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</si>
  <si>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</si>
  <si>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</si>
  <si>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</si>
  <si>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</si>
  <si>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</si>
  <si>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</si>
  <si>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</si>
  <si>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</si>
  <si>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</si>
  <si>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</si>
  <si>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</si>
  <si>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</si>
  <si>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</si>
  <si>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</si>
  <si>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</si>
  <si>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</si>
  <si>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</si>
  <si>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</si>
  <si>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</si>
  <si>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</si>
  <si>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</si>
  <si>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</si>
  <si>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</si>
  <si>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</si>
  <si>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</si>
  <si>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</si>
  <si>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</si>
  <si>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</si>
  <si>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</si>
  <si>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</si>
  <si>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</si>
  <si>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</si>
  <si>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</si>
  <si>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</si>
  <si>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</si>
  <si>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</si>
  <si>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</si>
  <si>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</si>
  <si>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</si>
  <si>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</si>
  <si>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</si>
  <si>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</si>
  <si>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</si>
  <si>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</si>
  <si>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</si>
  <si>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</si>
  <si>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</si>
  <si>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</si>
  <si>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</si>
  <si>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</si>
  <si>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</si>
  <si>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</si>
  <si>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</si>
  <si>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</si>
  <si>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</si>
  <si>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</si>
  <si>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</si>
  <si>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</si>
  <si>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</si>
  <si>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</si>
  <si>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</si>
  <si>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</si>
  <si>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</si>
  <si>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</si>
  <si>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</si>
  <si>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</si>
  <si>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</si>
  <si>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</si>
  <si>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</si>
  <si>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</si>
  <si>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</si>
  <si>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</si>
  <si>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</si>
  <si>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</si>
  <si>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</si>
  <si>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</si>
  <si>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</si>
  <si>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</si>
  <si>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</si>
  <si>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</si>
  <si>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</si>
  <si>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</si>
  <si>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</si>
  <si>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</si>
  <si>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</si>
  <si>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</si>
  <si>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</si>
  <si>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</si>
  <si>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</si>
  <si>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</si>
  <si>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</si>
  <si>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</si>
  <si>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</si>
  <si>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</si>
  <si>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</si>
  <si>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</si>
  <si>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</si>
  <si>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</si>
  <si>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</si>
  <si>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</si>
  <si>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</si>
  <si>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</si>
  <si>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</si>
  <si>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</si>
  <si>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</si>
  <si>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</si>
  <si>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</si>
  <si>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</si>
  <si>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</si>
  <si>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</si>
  <si>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</si>
  <si>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</si>
  <si>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</si>
  <si>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</si>
  <si>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</si>
  <si>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</si>
  <si>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</si>
  <si>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</si>
  <si>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</si>
  <si>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</si>
  <si>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</si>
  <si>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</si>
  <si>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</si>
  <si>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</si>
  <si>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</si>
  <si>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</si>
  <si>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</si>
  <si>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</si>
  <si>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</si>
  <si>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</si>
  <si>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</si>
  <si>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</si>
  <si>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</si>
  <si>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</si>
  <si>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</si>
  <si>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</si>
  <si>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</si>
  <si>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</si>
  <si>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</si>
  <si>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</si>
  <si>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</si>
  <si>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</si>
  <si>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</si>
  <si>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</si>
  <si>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</si>
  <si>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</si>
  <si>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</si>
  <si>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</si>
  <si>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</si>
  <si>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</si>
  <si>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</si>
  <si>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</si>
  <si>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</si>
  <si>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</si>
  <si>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</si>
  <si>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</si>
  <si>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</si>
  <si>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</si>
  <si>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</si>
  <si>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</si>
  <si>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</si>
  <si>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</si>
  <si>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</si>
  <si>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</si>
  <si>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</si>
  <si>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</si>
  <si>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</si>
  <si>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</si>
  <si>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</si>
  <si>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</si>
  <si>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</si>
  <si>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</si>
  <si>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</si>
  <si>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</si>
  <si>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</si>
  <si>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</si>
  <si>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</si>
  <si>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</si>
  <si>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</si>
  <si>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</si>
  <si>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</si>
  <si>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</si>
  <si>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</si>
  <si>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</si>
  <si>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</si>
  <si>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</si>
  <si>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</si>
  <si>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</si>
  <si>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</si>
  <si>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</si>
  <si>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</si>
  <si>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</si>
  <si>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</si>
  <si>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</si>
  <si>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</si>
  <si>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</si>
  <si>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</si>
  <si>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</si>
  <si>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</si>
  <si>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</si>
  <si>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</si>
  <si>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</si>
  <si>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</si>
  <si>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</si>
  <si>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</si>
  <si>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</si>
  <si>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</si>
  <si>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</si>
  <si>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</si>
  <si>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</si>
  <si>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</si>
  <si>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</si>
  <si>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</si>
  <si>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</si>
  <si>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</si>
  <si>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</si>
  <si>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</si>
  <si>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</si>
  <si>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</si>
  <si>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</si>
  <si>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</si>
  <si>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</si>
  <si>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</si>
  <si>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</si>
  <si>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</si>
  <si>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</si>
  <si>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</si>
  <si>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</si>
  <si>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</si>
  <si>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</si>
  <si>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</si>
  <si>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</si>
  <si>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</si>
  <si>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</si>
  <si>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</si>
  <si>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</si>
  <si>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</si>
  <si>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</si>
  <si>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</si>
  <si>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</si>
  <si>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</si>
  <si>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</si>
  <si>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</si>
  <si>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</si>
  <si>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</si>
  <si>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</si>
  <si>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</si>
  <si>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</si>
  <si>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</si>
  <si>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</si>
  <si>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</si>
  <si>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</si>
  <si>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</si>
  <si>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</si>
  <si>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</si>
  <si>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</si>
  <si>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</si>
  <si>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</si>
  <si>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</si>
  <si>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</si>
  <si>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</si>
  <si>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</si>
  <si>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</si>
  <si>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</si>
  <si>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</si>
  <si>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</si>
  <si>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</si>
  <si>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</si>
  <si>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</si>
  <si>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</si>
  <si>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</si>
  <si>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</si>
  <si>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</si>
  <si>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</si>
  <si>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</si>
  <si>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</si>
  <si>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</si>
  <si>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</si>
  <si>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</si>
  <si>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</si>
  <si>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</si>
  <si>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</si>
  <si>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</si>
  <si>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</si>
  <si>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</si>
  <si>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</si>
  <si>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</si>
  <si>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</si>
  <si>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</si>
  <si>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</si>
  <si>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</si>
  <si>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</si>
  <si>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</si>
  <si>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</si>
  <si>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</si>
  <si>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</si>
  <si>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</si>
  <si>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</si>
  <si>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</si>
  <si>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</si>
  <si>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</si>
  <si>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</si>
  <si>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</si>
  <si>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</si>
  <si>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</si>
  <si>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</si>
  <si>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</si>
  <si>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</si>
  <si>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</si>
  <si>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</si>
  <si>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</si>
  <si>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</si>
  <si>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</si>
  <si>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</si>
  <si>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</si>
  <si>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</si>
  <si>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</si>
  <si>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</si>
  <si>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</si>
  <si>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</si>
  <si>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</si>
  <si>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</si>
  <si>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</si>
  <si>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</si>
  <si>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</si>
  <si>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</si>
  <si>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</si>
  <si>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</si>
  <si>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</si>
  <si>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</si>
  <si>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</si>
  <si>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</si>
  <si>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</si>
  <si>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</si>
  <si>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</si>
  <si>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</si>
  <si>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</si>
  <si>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</si>
  <si>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</si>
  <si>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</si>
  <si>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</si>
  <si>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</si>
  <si>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</si>
  <si>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</si>
  <si>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</si>
  <si>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</si>
  <si>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</si>
  <si>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</si>
  <si>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</si>
  <si>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</si>
  <si>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</si>
  <si>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</si>
  <si>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</si>
  <si>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</si>
  <si>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</si>
  <si>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</si>
  <si>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</si>
  <si>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</si>
  <si>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</si>
  <si>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</si>
  <si>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</si>
  <si>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</si>
  <si>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</si>
  <si>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</si>
  <si>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</si>
  <si>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</si>
  <si>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</si>
  <si>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</si>
  <si>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</si>
  <si>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</si>
  <si>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</si>
  <si>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</si>
  <si>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</si>
  <si>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</si>
  <si>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</si>
  <si>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</si>
  <si>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</si>
  <si>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</si>
  <si>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</si>
  <si>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</si>
  <si>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</si>
  <si>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</si>
  <si>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</si>
  <si>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</si>
  <si>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</si>
  <si>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</si>
  <si>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</si>
  <si>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</si>
  <si>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</si>
  <si>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</si>
  <si>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</si>
  <si>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</si>
  <si>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</si>
  <si>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</si>
  <si>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</si>
  <si>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</si>
  <si>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</si>
  <si>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</si>
  <si>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</si>
  <si>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</si>
  <si>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</si>
  <si>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</si>
  <si>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</si>
  <si>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</si>
  <si>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</si>
  <si>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</si>
  <si>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</si>
  <si>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</si>
  <si>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</si>
  <si>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</si>
  <si>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</si>
  <si>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</si>
  <si>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</si>
  <si>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</si>
  <si>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</si>
  <si>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</si>
  <si>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</si>
  <si>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</si>
  <si>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</si>
  <si>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</si>
  <si>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</si>
  <si>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</si>
  <si>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</si>
  <si>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</si>
  <si>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</si>
  <si>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</si>
  <si>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</si>
  <si>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</si>
  <si>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</si>
  <si>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</si>
  <si>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</si>
  <si>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</si>
  <si>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</si>
  <si>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</si>
  <si>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</si>
  <si>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</si>
  <si>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</si>
  <si>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</si>
  <si>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</si>
  <si>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</si>
  <si>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</si>
  <si>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</si>
  <si>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</si>
  <si>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</si>
  <si>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</si>
  <si>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</si>
  <si>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</si>
  <si>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</si>
  <si>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</si>
  <si>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</si>
  <si>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</si>
  <si>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</si>
  <si>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</si>
  <si>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</si>
  <si>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</si>
  <si>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</si>
  <si>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</si>
  <si>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</si>
  <si>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</si>
  <si>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</si>
  <si>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</si>
  <si>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</si>
  <si>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</si>
  <si>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</si>
  <si>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</si>
  <si>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</si>
  <si>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</si>
  <si>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</si>
  <si>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</si>
  <si>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</si>
  <si>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</si>
  <si>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</si>
  <si>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</si>
  <si>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</si>
  <si>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</si>
  <si>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</si>
  <si>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</si>
  <si>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</si>
  <si>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</si>
  <si>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</si>
  <si>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</si>
  <si>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</si>
  <si>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</si>
  <si>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</si>
  <si>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</si>
  <si>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</si>
  <si>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</si>
  <si>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</si>
  <si>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</si>
  <si>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</si>
  <si>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</si>
  <si>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</si>
  <si>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</si>
  <si>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</si>
  <si>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</si>
  <si>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</si>
  <si>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</si>
  <si>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</si>
  <si>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</si>
  <si>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</si>
  <si>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</si>
  <si>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</si>
  <si>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</si>
  <si>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</si>
  <si>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</si>
  <si>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</si>
  <si>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</si>
  <si>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</si>
  <si>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</si>
  <si>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</si>
  <si>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</si>
  <si>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</si>
  <si>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</si>
  <si>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</si>
  <si>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</si>
  <si>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</si>
  <si>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</si>
  <si>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</si>
  <si>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</si>
  <si>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</si>
  <si>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</si>
  <si>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</si>
  <si>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</si>
  <si>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</si>
  <si>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</si>
  <si>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</si>
  <si>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</si>
  <si>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</si>
  <si>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</si>
  <si>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</si>
  <si>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</si>
  <si>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</si>
  <si>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</si>
  <si>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</si>
  <si>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</si>
  <si>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</si>
  <si>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</si>
  <si>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</si>
  <si>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</si>
  <si>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</si>
  <si>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</si>
  <si>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</si>
  <si>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</si>
  <si>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</si>
  <si>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</si>
  <si>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</si>
  <si>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</si>
  <si>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</si>
  <si>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</si>
  <si>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</si>
  <si>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</si>
  <si>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</si>
  <si>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</si>
  <si>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</si>
  <si>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</si>
  <si>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</si>
  <si>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</si>
  <si>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</si>
  <si>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</si>
  <si>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</si>
  <si>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</si>
  <si>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</si>
  <si>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</si>
  <si>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</si>
  <si>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</si>
  <si>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</si>
  <si>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</si>
  <si>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</si>
  <si>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</si>
  <si>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</si>
  <si>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</si>
  <si>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</si>
  <si>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</si>
  <si>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</si>
  <si>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</si>
  <si>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</si>
  <si>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</si>
  <si>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</si>
  <si>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</si>
  <si>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</si>
  <si>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</si>
  <si>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</si>
  <si>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</si>
  <si>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</si>
  <si>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</si>
  <si>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</si>
  <si>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</si>
  <si>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</si>
  <si>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</si>
  <si>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</si>
  <si>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</si>
  <si>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</si>
  <si>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</si>
  <si>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</si>
  <si>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</si>
  <si>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</si>
  <si>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</si>
  <si>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</si>
  <si>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</si>
  <si>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</si>
  <si>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</si>
  <si>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</si>
  <si>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</si>
  <si>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</si>
  <si>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</si>
  <si>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</si>
  <si>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</si>
  <si>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</si>
  <si>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</si>
  <si>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</si>
  <si>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</si>
  <si>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</si>
  <si>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</si>
  <si>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</si>
  <si>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</si>
  <si>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</si>
  <si>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</si>
  <si>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</si>
  <si>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</si>
  <si>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</si>
  <si>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</si>
  <si>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</si>
  <si>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</si>
  <si>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</si>
  <si>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</si>
  <si>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</si>
  <si>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</si>
  <si>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</si>
  <si>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</si>
  <si>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</si>
  <si>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</si>
  <si>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</si>
  <si>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</si>
  <si>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</si>
  <si>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</si>
  <si>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</si>
  <si>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</si>
  <si>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</si>
  <si>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</si>
  <si>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</si>
  <si>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</si>
  <si>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</si>
  <si>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</si>
  <si>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</si>
  <si>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</si>
  <si>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</si>
  <si>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</si>
  <si>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</si>
  <si>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</si>
  <si>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</si>
  <si>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</si>
  <si>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</si>
  <si>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</si>
  <si>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</si>
  <si>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</si>
  <si>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</si>
  <si>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</si>
  <si>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</si>
  <si>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</si>
  <si>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</si>
  <si>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</si>
  <si>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</si>
  <si>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</si>
  <si>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</si>
  <si>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</si>
  <si>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</si>
  <si>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</si>
  <si>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</si>
  <si>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</si>
  <si>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</si>
  <si>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</si>
  <si>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</si>
  <si>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</si>
  <si>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</si>
  <si>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</si>
  <si>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</si>
  <si>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</si>
  <si>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</si>
  <si>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</si>
  <si>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</si>
  <si>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</si>
  <si>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</si>
  <si>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</si>
  <si>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</si>
  <si>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</si>
  <si>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</si>
  <si>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</si>
  <si>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</si>
  <si>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</si>
  <si>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</si>
  <si>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</si>
  <si>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</si>
  <si>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</si>
  <si>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</si>
  <si>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</si>
  <si>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</si>
  <si>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</si>
  <si>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</si>
  <si>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</si>
  <si>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</si>
  <si>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</si>
  <si>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</si>
  <si>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</si>
  <si>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</si>
  <si>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</si>
  <si>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</si>
  <si>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</si>
  <si>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</si>
  <si>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</si>
  <si>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</si>
  <si>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</si>
  <si>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</si>
  <si>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</si>
  <si>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</si>
  <si>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</si>
  <si>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</si>
  <si>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</si>
  <si>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</si>
  <si>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</si>
  <si>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</si>
  <si>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</si>
  <si>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</si>
  <si>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</si>
  <si>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</si>
  <si>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</si>
  <si>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</si>
  <si>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</si>
  <si>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</si>
  <si>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</si>
  <si>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</si>
  <si>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</si>
  <si>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</si>
  <si>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</si>
  <si>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</si>
  <si>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</si>
  <si>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</si>
  <si>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</si>
  <si>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</si>
  <si>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</si>
  <si>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</si>
  <si>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</si>
  <si>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</si>
  <si>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</si>
  <si>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</si>
  <si>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</si>
  <si>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</si>
  <si>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</si>
  <si>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</si>
  <si>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</si>
  <si>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</si>
  <si>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</si>
  <si>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</si>
  <si>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</si>
  <si>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</si>
  <si>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</si>
  <si>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</si>
  <si>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</si>
  <si>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</si>
  <si>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</si>
  <si>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</si>
  <si>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</si>
  <si>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</si>
  <si>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</si>
  <si>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</si>
  <si>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</si>
  <si>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</si>
  <si>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</si>
  <si>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</si>
  <si>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</si>
  <si>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</si>
  <si>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</si>
  <si>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</si>
  <si>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</si>
  <si>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</si>
  <si>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</si>
  <si>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</si>
  <si>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</si>
  <si>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</si>
  <si>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</si>
  <si>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</si>
  <si>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</si>
  <si>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</si>
  <si>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</si>
  <si>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</si>
  <si>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</si>
  <si>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</si>
  <si>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</si>
  <si>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</si>
  <si>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</si>
  <si>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</si>
  <si>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</si>
  <si>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</si>
  <si>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</si>
  <si>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</si>
  <si>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</si>
  <si>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</si>
  <si>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</si>
  <si>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</si>
  <si>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</si>
  <si>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</si>
  <si>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</si>
  <si>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</si>
  <si>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</si>
  <si>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</si>
  <si>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</si>
  <si>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</si>
  <si>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</si>
  <si>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</si>
  <si>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</si>
  <si>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</si>
  <si>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</si>
  <si>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</si>
  <si>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</si>
  <si>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</si>
  <si>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</si>
  <si>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</si>
  <si>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</si>
  <si>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</si>
  <si>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</si>
  <si>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</si>
  <si>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</si>
  <si>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</si>
  <si>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</si>
  <si>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</si>
  <si>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</si>
  <si>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</si>
  <si>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</si>
  <si>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</si>
  <si>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</si>
  <si>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</si>
  <si>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</si>
  <si>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</si>
  <si>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</si>
  <si>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</si>
  <si>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</si>
  <si>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</si>
  <si>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</si>
  <si>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</si>
  <si>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</si>
  <si>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</si>
  <si>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</si>
  <si>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</si>
  <si>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</si>
  <si>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</si>
  <si>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</si>
  <si>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</si>
  <si>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</si>
  <si>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</si>
  <si>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</si>
  <si>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</si>
  <si>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</si>
  <si>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</si>
  <si>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</si>
  <si>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</si>
  <si>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</si>
  <si>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</si>
  <si>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</si>
  <si>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</si>
  <si>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</si>
  <si>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</si>
  <si>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</si>
  <si>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</si>
  <si>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</si>
  <si>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</si>
  <si>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</si>
  <si>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</si>
  <si>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</si>
  <si>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</si>
  <si>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</si>
  <si>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</si>
  <si>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</si>
  <si>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</si>
  <si>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</si>
  <si>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</si>
  <si>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</si>
  <si>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</si>
  <si>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</si>
  <si>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</si>
  <si>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</si>
  <si>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</si>
  <si>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</si>
  <si>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</si>
  <si>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</si>
  <si>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</si>
  <si>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</si>
  <si>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</si>
  <si>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</si>
  <si>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</si>
  <si>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</si>
  <si>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</si>
  <si>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</si>
  <si>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</si>
  <si>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</si>
  <si>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</si>
  <si>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</si>
  <si>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</si>
  <si>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</si>
  <si>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</si>
  <si>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</si>
  <si>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</si>
  <si>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</si>
  <si>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</si>
  <si>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</si>
  <si>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</si>
  <si>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</si>
  <si>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</si>
  <si>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</si>
  <si>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</si>
  <si>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</si>
  <si>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</si>
  <si>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</si>
  <si>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</si>
  <si>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</si>
  <si>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</si>
  <si>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</si>
  <si>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</si>
  <si>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</si>
  <si>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</si>
  <si>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</si>
  <si>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</si>
  <si>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</si>
  <si>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</si>
  <si>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</si>
  <si>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</si>
  <si>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</si>
  <si>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</si>
  <si>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</si>
  <si>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</si>
  <si>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</si>
  <si>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</si>
  <si>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</si>
  <si>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</si>
  <si>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</si>
  <si>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</si>
  <si>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</si>
  <si>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</si>
  <si>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</si>
  <si>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</si>
  <si>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</si>
  <si>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</si>
  <si>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</si>
  <si>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</si>
  <si>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</si>
  <si>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</si>
  <si>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</si>
  <si>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</si>
  <si>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</si>
  <si>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</si>
  <si>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</si>
  <si>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</si>
  <si>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</si>
  <si>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</si>
  <si>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</si>
  <si>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</si>
  <si>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</si>
  <si>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</si>
  <si>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</si>
  <si>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</si>
  <si>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</si>
  <si>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</si>
  <si>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</si>
  <si>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</si>
  <si>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</si>
  <si>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</si>
  <si>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</si>
  <si>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</si>
  <si>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</si>
  <si>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</si>
  <si>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</si>
  <si>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</si>
  <si>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</si>
  <si>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</si>
  <si>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</si>
  <si>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</si>
  <si>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</si>
  <si>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</si>
  <si>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</si>
  <si>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</si>
  <si>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</si>
  <si>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</si>
  <si>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</si>
  <si>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</si>
  <si>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</si>
  <si>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</si>
  <si>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</si>
  <si>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</si>
  <si>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</si>
  <si>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</si>
  <si>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</si>
  <si>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</si>
  <si>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</si>
  <si>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</si>
  <si>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</si>
  <si>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</si>
  <si>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</si>
  <si>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</si>
  <si>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</si>
  <si>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</si>
  <si>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</si>
  <si>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</si>
  <si>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</si>
  <si>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</si>
  <si>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</si>
  <si>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</si>
  <si>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</si>
  <si>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</si>
  <si>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</si>
  <si>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</si>
  <si>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</si>
  <si>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</si>
  <si>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</si>
  <si>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</si>
  <si>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</si>
  <si>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</si>
  <si>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</si>
  <si>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</si>
  <si>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</si>
  <si>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</si>
  <si>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</si>
  <si>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</si>
  <si>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</si>
  <si>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</si>
  <si>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</si>
  <si>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</si>
  <si>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</si>
  <si>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</si>
  <si>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</si>
  <si>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</si>
  <si>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</si>
  <si>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</si>
  <si>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</si>
  <si>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</si>
  <si>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</si>
  <si>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</si>
  <si>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</si>
  <si>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</si>
  <si>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</si>
  <si>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</si>
  <si>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</si>
  <si>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</si>
  <si>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</si>
  <si>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</si>
  <si>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</si>
  <si>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</si>
  <si>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</si>
  <si>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</si>
  <si>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</si>
  <si>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</si>
  <si>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</si>
  <si>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</si>
  <si>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</si>
  <si>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</si>
  <si>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</si>
  <si>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</si>
  <si>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</si>
  <si>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</si>
  <si>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</si>
  <si>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</si>
  <si>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</si>
  <si>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</si>
  <si>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</si>
  <si>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</si>
  <si>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</si>
  <si>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</si>
  <si>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</si>
  <si>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</si>
  <si>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</si>
  <si>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</si>
  <si>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</si>
  <si>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</si>
  <si>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</si>
  <si>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</si>
  <si>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</si>
  <si>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</si>
  <si>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</si>
  <si>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</si>
  <si>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</si>
  <si>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</si>
  <si>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</si>
  <si>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</si>
  <si>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</si>
  <si>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</si>
  <si>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</si>
  <si>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</si>
  <si>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</si>
  <si>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</si>
  <si>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</si>
  <si>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</si>
  <si>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</si>
  <si>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</si>
  <si>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</si>
  <si>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</si>
  <si>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</si>
  <si>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</si>
  <si>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</si>
  <si>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</si>
  <si>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</si>
  <si>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</si>
  <si>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</si>
  <si>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</si>
  <si>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</si>
  <si>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</si>
  <si>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</si>
  <si>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</si>
  <si>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</si>
  <si>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</si>
  <si>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</si>
  <si>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</si>
  <si>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</si>
  <si>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</si>
  <si>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</si>
  <si>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</si>
  <si>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</si>
  <si>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</si>
  <si>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</si>
  <si>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</si>
  <si>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</si>
  <si>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</si>
  <si>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</si>
  <si>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</si>
  <si>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</si>
  <si>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</si>
  <si>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</si>
  <si>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</si>
  <si>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</si>
  <si>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</si>
  <si>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</si>
  <si>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</si>
  <si>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</si>
  <si>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</si>
  <si>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</si>
  <si>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</si>
  <si>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</si>
  <si>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</si>
  <si>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</si>
  <si>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</si>
  <si>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</si>
  <si>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</si>
  <si>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</si>
  <si>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</si>
  <si>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</si>
  <si>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</si>
  <si>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</si>
  <si>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</si>
  <si>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</si>
  <si>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</si>
  <si>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</si>
  <si>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</si>
  <si>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</si>
  <si>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</si>
  <si>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</si>
  <si>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</si>
  <si>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</si>
  <si>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</si>
  <si>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</si>
  <si>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</si>
  <si>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</si>
  <si>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</si>
  <si>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</si>
  <si>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</si>
  <si>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</si>
  <si>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</si>
  <si>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</si>
  <si>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</si>
  <si>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</si>
  <si>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</si>
  <si>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</si>
  <si>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</si>
  <si>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</si>
  <si>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</si>
  <si>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</si>
  <si>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</si>
  <si>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</si>
  <si>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</si>
  <si>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</si>
  <si>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</si>
  <si>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</si>
  <si>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</si>
  <si>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</si>
  <si>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</si>
  <si>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</si>
  <si>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</si>
  <si>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</si>
  <si>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</si>
  <si>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</si>
  <si>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</si>
  <si>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</si>
  <si>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</si>
  <si>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</si>
  <si>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</si>
  <si>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</si>
  <si>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</si>
  <si>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</si>
  <si>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</si>
  <si>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</si>
  <si>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</si>
  <si>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</si>
  <si>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</si>
  <si>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</si>
  <si>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</si>
  <si>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</si>
  <si>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</si>
  <si>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</si>
  <si>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</si>
  <si>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</si>
  <si>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</si>
  <si>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</si>
  <si>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</si>
  <si>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</si>
  <si>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</si>
  <si>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</si>
  <si>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</si>
  <si>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</si>
  <si>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</si>
  <si>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</si>
  <si>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</si>
  <si>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</si>
  <si>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</si>
  <si>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</si>
  <si>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</si>
  <si>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</si>
  <si>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</si>
  <si>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</si>
  <si>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</si>
  <si>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</si>
  <si>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</si>
  <si>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</si>
  <si>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</si>
  <si>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</si>
  <si>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</si>
  <si>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</si>
  <si>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</si>
  <si>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</si>
  <si>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</si>
  <si>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</si>
  <si>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</si>
  <si>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</si>
  <si>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</si>
  <si>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</si>
  <si>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</si>
  <si>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</si>
  <si>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</si>
  <si>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</si>
  <si>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</si>
  <si>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</si>
  <si>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</si>
  <si>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</si>
  <si>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</si>
  <si>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</si>
  <si>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</si>
  <si>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</si>
  <si>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</si>
  <si>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</si>
  <si>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</si>
  <si>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</si>
  <si>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</si>
  <si>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</si>
  <si>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</si>
  <si>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</si>
  <si>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</si>
  <si>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</si>
  <si>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</si>
  <si>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</si>
  <si>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</si>
  <si>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</si>
  <si>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</si>
  <si>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</si>
  <si>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</si>
  <si>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</si>
  <si>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</si>
  <si>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</si>
  <si>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</si>
  <si>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</si>
  <si>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</si>
  <si>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</si>
  <si>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</si>
  <si>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</si>
  <si>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</si>
  <si>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</si>
  <si>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</si>
  <si>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</si>
  <si>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</si>
  <si>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</si>
  <si>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</si>
  <si>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</si>
  <si>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</si>
  <si>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</si>
  <si>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</si>
  <si>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</si>
  <si>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</si>
  <si>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</si>
  <si>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</si>
  <si>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</si>
  <si>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</si>
  <si>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</si>
  <si>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</si>
  <si>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</si>
  <si>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</si>
  <si>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</si>
  <si>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</si>
  <si>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</si>
  <si>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</si>
  <si>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</si>
  <si>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</si>
  <si>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</si>
  <si>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</si>
  <si>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</si>
  <si>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</si>
  <si>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</si>
  <si>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</si>
  <si>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</si>
  <si>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</si>
  <si>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</si>
  <si>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</si>
  <si>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</si>
  <si>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</si>
  <si>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</si>
  <si>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</si>
  <si>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</si>
  <si>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</si>
  <si>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</si>
  <si>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</si>
  <si>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</si>
  <si>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</si>
  <si>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</si>
  <si>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</si>
  <si>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</si>
  <si>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</si>
  <si>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</si>
  <si>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</si>
  <si>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</si>
  <si>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</si>
  <si>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</si>
  <si>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</si>
  <si>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</si>
  <si>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</si>
  <si>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</si>
  <si>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</si>
  <si>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</si>
  <si>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</si>
  <si>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</si>
  <si>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</si>
  <si>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</si>
  <si>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</si>
  <si>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</si>
  <si>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</si>
  <si>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</si>
  <si>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</si>
  <si>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</si>
  <si>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</si>
  <si>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</si>
  <si>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</si>
  <si>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</si>
  <si>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</si>
  <si>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</si>
  <si>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</si>
  <si>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</si>
  <si>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</si>
  <si>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</si>
  <si>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</si>
  <si>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</si>
  <si>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</si>
  <si>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</si>
  <si>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</si>
  <si>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</si>
  <si>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</si>
  <si>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</si>
  <si>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</si>
  <si>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</si>
  <si>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</si>
  <si>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</si>
  <si>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</si>
  <si>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</si>
  <si>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</si>
  <si>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</si>
  <si>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</si>
  <si>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</si>
  <si>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</si>
  <si>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</si>
  <si>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</si>
  <si>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</si>
  <si>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</si>
  <si>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</si>
  <si>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</si>
  <si>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</si>
  <si>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</si>
  <si>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</si>
  <si>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</si>
  <si>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</si>
  <si>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</si>
  <si>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</si>
  <si>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</si>
  <si>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</si>
  <si>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</si>
  <si>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</si>
  <si>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</si>
  <si>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</si>
  <si>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</si>
  <si>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</si>
  <si>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</si>
  <si>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</si>
  <si>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</si>
  <si>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</si>
  <si>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</si>
  <si>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</si>
  <si>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</si>
  <si>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</si>
  <si>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</si>
  <si>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</si>
  <si>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</si>
  <si>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</si>
  <si>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</si>
  <si>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</si>
  <si>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</si>
  <si>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</si>
  <si>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</si>
  <si>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</si>
  <si>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</si>
  <si>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</si>
  <si>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</si>
  <si>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</si>
  <si>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</si>
  <si>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</si>
  <si>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</si>
  <si>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</si>
  <si>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</si>
  <si>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</si>
  <si>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</si>
  <si>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</si>
  <si>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</si>
  <si>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</si>
  <si>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</si>
  <si>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</si>
  <si>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</si>
  <si>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</si>
  <si>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</si>
  <si>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</si>
  <si>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</si>
  <si>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</si>
  <si>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</si>
  <si>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</si>
  <si>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</si>
  <si>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</si>
  <si>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</si>
  <si>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</si>
  <si>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</si>
  <si>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</si>
  <si>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</si>
  <si>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</si>
  <si>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</si>
  <si>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</si>
  <si>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</si>
  <si>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</si>
  <si>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</si>
  <si>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</si>
  <si>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</si>
  <si>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</si>
  <si>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</si>
  <si>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</si>
  <si>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</si>
  <si>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</si>
  <si>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</si>
  <si>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</si>
  <si>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</si>
  <si>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</si>
  <si>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</si>
  <si>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</si>
  <si>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</si>
  <si>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</si>
  <si>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</si>
  <si>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</si>
  <si>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</si>
  <si>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</si>
  <si>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</si>
  <si>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</si>
  <si>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</si>
  <si>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</si>
  <si>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</si>
  <si>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</si>
  <si>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</si>
  <si>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</si>
  <si>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</si>
  <si>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</si>
  <si>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</si>
  <si>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</si>
  <si>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</si>
  <si>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</si>
  <si>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</si>
  <si>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</si>
  <si>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</si>
  <si>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</si>
  <si>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</si>
  <si>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</si>
  <si>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</si>
  <si>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</si>
  <si>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</si>
  <si>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</si>
  <si>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</si>
  <si>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</si>
  <si>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</si>
  <si>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</si>
  <si>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</si>
  <si>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</si>
  <si>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</si>
  <si>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</si>
  <si>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</si>
  <si>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</si>
  <si>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</si>
  <si>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</si>
  <si>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</si>
  <si>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</si>
  <si>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</si>
  <si>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</si>
  <si>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</si>
  <si>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</si>
  <si>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</si>
  <si>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</si>
  <si>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</si>
  <si>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</si>
  <si>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</si>
  <si>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</si>
  <si>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</si>
  <si>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</si>
  <si>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</si>
  <si>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</si>
  <si>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</si>
  <si>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</si>
  <si>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</si>
  <si>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</si>
  <si>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</si>
  <si>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</si>
  <si>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</si>
  <si>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</si>
  <si>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</si>
  <si>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</si>
  <si>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</si>
  <si>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</si>
  <si>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</si>
  <si>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</si>
  <si>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</si>
  <si>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</si>
  <si>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</si>
  <si>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</si>
  <si>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</si>
  <si>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</si>
  <si>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</si>
  <si>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</si>
  <si>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</si>
  <si>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</si>
  <si>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</si>
  <si>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</si>
  <si>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</si>
  <si>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</si>
  <si>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</si>
  <si>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</si>
  <si>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</si>
  <si>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</si>
  <si>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</si>
  <si>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</si>
  <si>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</si>
  <si>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</si>
  <si>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</si>
  <si>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</si>
  <si>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</si>
  <si>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</si>
  <si>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</si>
  <si>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</si>
  <si>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</si>
  <si>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</si>
  <si>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</si>
  <si>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</si>
  <si>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</si>
  <si>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</si>
  <si>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</si>
  <si>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</si>
  <si>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</si>
  <si>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</si>
  <si>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</si>
  <si>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</si>
  <si>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</si>
  <si>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</si>
  <si>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</si>
  <si>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</si>
  <si>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</si>
  <si>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</si>
  <si>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</si>
  <si>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</si>
  <si>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</si>
  <si>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</si>
  <si>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</si>
  <si>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</si>
  <si>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</si>
  <si>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</si>
  <si>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</si>
  <si>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</si>
  <si>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</si>
  <si>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</si>
  <si>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</si>
  <si>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</si>
  <si>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</si>
  <si>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</si>
  <si>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</si>
  <si>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</si>
  <si>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</si>
  <si>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</si>
  <si>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</si>
  <si>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</si>
  <si>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</si>
  <si>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</si>
  <si>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</si>
  <si>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</si>
  <si>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</si>
  <si>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</si>
  <si>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</si>
  <si>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</si>
  <si>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</si>
  <si>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</si>
  <si>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</si>
  <si>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</si>
  <si>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</si>
  <si>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</si>
  <si>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</si>
  <si>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</si>
  <si>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</si>
  <si>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</si>
  <si>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</si>
  <si>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</si>
  <si>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</si>
  <si>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</si>
  <si>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</si>
  <si>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</si>
  <si>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</si>
  <si>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</si>
  <si>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</si>
  <si>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</si>
  <si>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</si>
  <si>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</si>
  <si>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</si>
  <si>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</si>
  <si>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</si>
  <si>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</si>
  <si>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</si>
  <si>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</si>
  <si>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</si>
  <si>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</si>
  <si>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</si>
  <si>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</si>
  <si>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</si>
  <si>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</si>
  <si>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</si>
  <si>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</si>
  <si>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</si>
  <si>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</si>
  <si>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</si>
  <si>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</si>
  <si>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</si>
  <si>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</si>
  <si>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</si>
  <si>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</si>
  <si>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</si>
  <si>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</si>
  <si>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</si>
  <si>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</si>
  <si>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</si>
  <si>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</si>
  <si>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</si>
  <si>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</si>
  <si>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</si>
  <si>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</si>
  <si>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</si>
  <si>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</si>
  <si>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</si>
  <si>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</si>
  <si>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</si>
  <si>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</si>
  <si>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</si>
  <si>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</si>
  <si>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</si>
  <si>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</si>
  <si>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</si>
  <si>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</si>
  <si>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</si>
  <si>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</si>
  <si>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</si>
  <si>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</si>
  <si>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</si>
  <si>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</si>
  <si>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</si>
  <si>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</si>
  <si>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</si>
  <si>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</si>
  <si>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</si>
  <si>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</si>
  <si>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</si>
  <si>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</si>
  <si>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</si>
  <si>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</si>
  <si>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</si>
  <si>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</si>
  <si>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</si>
  <si>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</si>
  <si>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</si>
  <si>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</si>
  <si>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</si>
  <si>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</si>
  <si>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</si>
  <si>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</si>
  <si>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</si>
  <si>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</si>
  <si>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</si>
  <si>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</si>
  <si>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</si>
  <si>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</si>
  <si>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</si>
  <si>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</si>
  <si>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</si>
  <si>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</si>
  <si>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</si>
  <si>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</si>
  <si>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</si>
  <si>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</si>
  <si>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</si>
  <si>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</si>
  <si>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</si>
  <si>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</si>
  <si>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</si>
  <si>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</si>
  <si>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</si>
  <si>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</si>
  <si>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</si>
  <si>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</si>
  <si>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</si>
  <si>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</si>
  <si>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</si>
  <si>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</si>
  <si>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</si>
  <si>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</si>
  <si>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</si>
  <si>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</si>
  <si>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</si>
  <si>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</si>
  <si>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</si>
  <si>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</si>
  <si>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</si>
  <si>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</si>
  <si>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</si>
  <si>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</si>
  <si>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</si>
  <si>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</si>
  <si>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</si>
  <si>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</si>
  <si>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</si>
  <si>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</si>
  <si>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</si>
  <si>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</si>
  <si>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</si>
  <si>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</si>
  <si>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</si>
  <si>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</si>
  <si>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</si>
  <si>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</si>
  <si>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</si>
  <si>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</si>
  <si>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</si>
  <si>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</si>
  <si>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</si>
  <si>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</si>
  <si>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</si>
  <si>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</si>
  <si>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</si>
  <si>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</si>
  <si>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</si>
  <si>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</si>
  <si>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</si>
  <si>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</si>
  <si>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</si>
  <si>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</si>
  <si>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</si>
  <si>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</si>
  <si>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</si>
  <si>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</si>
  <si>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</si>
  <si>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</si>
  <si>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</si>
  <si>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</si>
  <si>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</si>
  <si>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</si>
  <si>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</si>
  <si>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</si>
  <si>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</si>
  <si>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</si>
  <si>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</si>
  <si>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</si>
  <si>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</si>
  <si>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</si>
  <si>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</si>
  <si>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</si>
  <si>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</si>
  <si>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</si>
  <si>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</si>
  <si>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</si>
  <si>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</si>
  <si>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</si>
  <si>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</si>
  <si>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</si>
  <si>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</si>
  <si>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</si>
  <si>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</si>
  <si>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</si>
  <si>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</si>
  <si>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</si>
  <si>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</si>
  <si>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</si>
  <si>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</si>
  <si>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</si>
  <si>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</si>
  <si>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</si>
  <si>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</si>
  <si>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</si>
  <si>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</si>
  <si>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</si>
  <si>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</si>
  <si>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</si>
  <si>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</si>
  <si>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</si>
  <si>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</si>
  <si>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</si>
  <si>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</si>
  <si>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</si>
  <si>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</si>
  <si>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</si>
  <si>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</si>
  <si>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</si>
  <si>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</si>
  <si>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</si>
  <si>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</si>
  <si>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</si>
  <si>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</si>
  <si>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</si>
  <si>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</si>
  <si>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</si>
  <si>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</si>
  <si>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</si>
  <si>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</si>
  <si>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</si>
  <si>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</si>
  <si>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</si>
  <si>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</si>
  <si>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</si>
  <si>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</si>
  <si>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</si>
  <si>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</si>
  <si>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</si>
  <si>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</si>
  <si>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</si>
  <si>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</si>
  <si>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</si>
  <si>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</si>
  <si>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</si>
  <si>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</si>
  <si>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</si>
  <si>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</si>
  <si>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</si>
  <si>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</si>
  <si>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</si>
  <si>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</si>
  <si>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</si>
  <si>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</si>
  <si>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</si>
  <si>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</si>
  <si>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</si>
  <si>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</si>
  <si>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</si>
  <si>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</si>
  <si>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</si>
  <si>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</si>
  <si>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</si>
  <si>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</si>
  <si>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</si>
  <si>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</si>
  <si>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</si>
  <si>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</si>
  <si>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</si>
  <si>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</si>
  <si>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</si>
  <si>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</si>
  <si>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</si>
  <si>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</si>
  <si>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</si>
  <si>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</si>
  <si>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</si>
  <si>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</si>
  <si>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</si>
  <si>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</si>
  <si>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</si>
  <si>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</si>
  <si>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</si>
  <si>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</si>
  <si>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</si>
  <si>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</si>
  <si>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</si>
  <si>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</si>
  <si>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</si>
  <si>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</si>
  <si>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</si>
  <si>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</si>
  <si>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</si>
  <si>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</si>
  <si>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</si>
  <si>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</si>
  <si>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</si>
  <si>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</si>
  <si>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</si>
  <si>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</si>
  <si>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</si>
  <si>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</si>
  <si>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</si>
  <si>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</si>
  <si>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</si>
  <si>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</si>
  <si>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</si>
  <si>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</si>
  <si>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</si>
  <si>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</si>
  <si>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</si>
  <si>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</si>
  <si>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</si>
  <si>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</si>
  <si>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</si>
  <si>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</si>
  <si>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</si>
  <si>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</si>
  <si>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</si>
  <si>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</si>
  <si>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</si>
  <si>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</si>
  <si>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</si>
  <si>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</si>
  <si>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</si>
  <si>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</si>
  <si>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</si>
  <si>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</si>
  <si>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</si>
  <si>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</si>
  <si>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</si>
  <si>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</si>
  <si>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</si>
  <si>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</si>
  <si>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</si>
  <si>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</si>
  <si>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</si>
  <si>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</si>
  <si>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</si>
  <si>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</si>
  <si>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</si>
  <si>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</si>
  <si>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</si>
  <si>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</si>
  <si>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</si>
  <si>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</si>
  <si>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</si>
  <si>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</si>
  <si>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</si>
  <si>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</si>
  <si>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</si>
  <si>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</si>
  <si>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</si>
  <si>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</si>
  <si>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</si>
  <si>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</si>
  <si>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</si>
  <si>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</si>
  <si>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</si>
  <si>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</si>
  <si>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</si>
  <si>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</si>
  <si>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</si>
  <si>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</si>
  <si>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</si>
  <si>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</si>
  <si>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</si>
  <si>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</si>
  <si>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</si>
  <si>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</si>
  <si>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</si>
  <si>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</si>
  <si>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</si>
  <si>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</si>
  <si>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</si>
  <si>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</si>
  <si>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</si>
  <si>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</si>
  <si>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</si>
  <si>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</si>
  <si>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</si>
  <si>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</si>
  <si>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</si>
  <si>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</si>
  <si>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</si>
  <si>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</si>
  <si>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</si>
  <si>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</si>
  <si>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</si>
  <si>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</si>
  <si>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</si>
  <si>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</si>
  <si>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</si>
  <si>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</si>
  <si>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</si>
  <si>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</si>
  <si>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</si>
  <si>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</si>
  <si>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</si>
  <si>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</si>
  <si>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</si>
  <si>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</si>
  <si>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</si>
  <si>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</si>
  <si>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</si>
  <si>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</si>
  <si>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</si>
  <si>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</si>
  <si>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</si>
  <si>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</si>
  <si>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</si>
  <si>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</si>
  <si>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</si>
  <si>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</si>
  <si>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</si>
  <si>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</si>
  <si>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</si>
  <si>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</si>
  <si>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</si>
  <si>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</si>
  <si>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</si>
  <si>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</si>
  <si>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</si>
  <si>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</si>
  <si>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</si>
  <si>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</si>
  <si>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</si>
  <si>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</si>
  <si>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</si>
  <si>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</si>
  <si>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</si>
  <si>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</si>
  <si>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</si>
  <si>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</si>
  <si>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</si>
  <si>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</si>
  <si>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</si>
  <si>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</si>
  <si>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</si>
  <si>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</si>
  <si>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</si>
  <si>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</si>
  <si>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</si>
  <si>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</si>
  <si>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</si>
  <si>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</si>
  <si>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</si>
  <si>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</si>
  <si>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</si>
  <si>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</si>
  <si>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</si>
  <si>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</si>
  <si>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</si>
  <si>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</si>
  <si>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</si>
  <si>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</si>
  <si>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</si>
  <si>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</si>
  <si>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</si>
  <si>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</si>
  <si>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</si>
  <si>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</si>
  <si>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</si>
  <si>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</si>
  <si>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</si>
  <si>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</si>
  <si>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</si>
  <si>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</si>
  <si>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</si>
  <si>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</si>
  <si>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</si>
  <si>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</si>
  <si>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</si>
  <si>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</si>
  <si>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</si>
  <si>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</si>
  <si>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</si>
  <si>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</si>
  <si>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</si>
  <si>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</si>
  <si>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</si>
  <si>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</si>
  <si>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</si>
  <si>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</si>
  <si>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</si>
  <si>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</si>
  <si>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</si>
  <si>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</si>
  <si>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</si>
  <si>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</si>
  <si>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</si>
  <si>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</si>
  <si>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</si>
  <si>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</si>
  <si>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</si>
  <si>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</si>
  <si>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</si>
  <si>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</si>
  <si>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</si>
  <si>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</si>
  <si>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</si>
  <si>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</si>
  <si>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</si>
  <si>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</si>
  <si>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</si>
  <si>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</si>
  <si>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</si>
  <si>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</si>
  <si>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</si>
  <si>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</si>
  <si>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</si>
  <si>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</si>
  <si>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</si>
  <si>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</si>
  <si>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</si>
  <si>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</si>
  <si>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</si>
  <si>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</si>
  <si>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</si>
  <si>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</si>
  <si>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</si>
  <si>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</si>
  <si>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</si>
  <si>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</si>
  <si>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</si>
  <si>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</si>
  <si>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</si>
  <si>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</si>
  <si>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</si>
  <si>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</si>
  <si>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</si>
  <si>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</si>
  <si>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</si>
  <si>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</si>
  <si>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</si>
  <si>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</si>
  <si>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</si>
  <si>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</si>
  <si>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</si>
  <si>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</si>
  <si>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</si>
  <si>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</si>
  <si>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</si>
  <si>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</si>
  <si>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</si>
  <si>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</si>
  <si>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</si>
  <si>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</si>
  <si>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</si>
  <si>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</si>
  <si>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</si>
  <si>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</si>
  <si>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</si>
  <si>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</si>
  <si>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</si>
  <si>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</si>
  <si>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</si>
  <si>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</si>
  <si>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</si>
  <si>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</si>
  <si>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</si>
  <si>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</si>
  <si>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</si>
  <si>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</si>
  <si>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</si>
  <si>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</si>
  <si>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</si>
  <si>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</si>
  <si>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</si>
  <si>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</si>
  <si>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</si>
  <si>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</si>
  <si>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</si>
  <si>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</si>
  <si>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</si>
  <si>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</si>
  <si>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</si>
  <si>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</si>
  <si>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</si>
  <si>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</si>
  <si>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</si>
  <si>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</si>
  <si>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</si>
  <si>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</si>
  <si>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</si>
  <si>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</si>
  <si>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</si>
  <si>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</si>
  <si>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</si>
  <si>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</si>
  <si>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</si>
  <si>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</si>
  <si>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</si>
  <si>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</si>
  <si>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</si>
  <si>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</si>
  <si>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</si>
  <si>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</si>
  <si>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</si>
  <si>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</si>
  <si>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</si>
  <si>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</si>
  <si>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</si>
  <si>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</si>
  <si>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</si>
  <si>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</si>
  <si>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</si>
  <si>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</si>
  <si>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</si>
  <si>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</si>
  <si>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</si>
  <si>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</si>
  <si>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</si>
  <si>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</si>
  <si>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</si>
  <si>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</si>
  <si>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</si>
  <si>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</si>
  <si>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</si>
  <si>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</si>
  <si>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</si>
  <si>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</si>
  <si>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</si>
  <si>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</si>
  <si>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</si>
  <si>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</si>
  <si>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</si>
  <si>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</si>
  <si>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</si>
  <si>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</si>
  <si>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</si>
  <si>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</si>
  <si>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</si>
  <si>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</si>
  <si>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</si>
  <si>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</si>
  <si>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</si>
  <si>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</si>
  <si>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</si>
  <si>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</si>
  <si>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</si>
  <si>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</si>
  <si>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</si>
  <si>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</si>
  <si>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</si>
  <si>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</si>
  <si>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</si>
  <si>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</si>
  <si>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</si>
  <si>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</si>
  <si>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</si>
  <si>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</si>
  <si>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</si>
  <si>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</si>
  <si>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</si>
  <si>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</si>
  <si>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</si>
  <si>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</si>
  <si>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</si>
  <si>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</si>
  <si>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</si>
  <si>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</si>
  <si>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</si>
  <si>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</si>
  <si>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</si>
  <si>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</si>
  <si>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</si>
  <si>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</si>
  <si>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</si>
  <si>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</si>
  <si>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</si>
  <si>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</si>
  <si>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</si>
  <si>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</si>
  <si>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</si>
  <si>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</si>
  <si>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</si>
  <si>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</si>
  <si>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</si>
  <si>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</si>
  <si>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</si>
  <si>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</si>
  <si>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</si>
  <si>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</si>
  <si>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</si>
  <si>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</si>
  <si>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</si>
  <si>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</si>
  <si>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</si>
  <si>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</si>
  <si>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</si>
  <si>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</si>
  <si>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</si>
  <si>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</si>
  <si>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</si>
  <si>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</si>
  <si>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</si>
  <si>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</si>
  <si>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</si>
  <si>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</si>
  <si>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</si>
  <si>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</si>
  <si>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</si>
  <si>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</si>
  <si>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</si>
  <si>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</si>
  <si>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</si>
  <si>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</si>
  <si>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</si>
  <si>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</si>
  <si>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</si>
  <si>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</si>
  <si>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</si>
  <si>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</si>
  <si>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</si>
  <si>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</si>
  <si>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</si>
  <si>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</si>
  <si>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</si>
  <si>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</si>
  <si>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</si>
  <si>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</si>
  <si>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</si>
  <si>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</si>
  <si>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</si>
  <si>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</si>
  <si>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</si>
  <si>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</si>
  <si>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</si>
  <si>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</si>
  <si>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</si>
  <si>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</si>
  <si>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</si>
  <si>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</si>
  <si>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</si>
  <si>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</si>
  <si>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</si>
  <si>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</si>
  <si>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</si>
  <si>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</si>
  <si>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</si>
  <si>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</si>
  <si>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</si>
  <si>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</si>
  <si>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</si>
  <si>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</si>
  <si>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</si>
  <si>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</si>
  <si>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</si>
  <si>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</si>
  <si>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</si>
  <si>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</si>
  <si>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</si>
  <si>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</si>
  <si>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</si>
  <si>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</si>
  <si>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</si>
  <si>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</si>
  <si>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</si>
  <si>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</si>
  <si>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</si>
  <si>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</si>
  <si>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</si>
  <si>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</si>
  <si>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</si>
  <si>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</si>
  <si>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</si>
  <si>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</si>
  <si>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</si>
  <si>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</si>
  <si>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</si>
  <si>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</si>
  <si>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</si>
  <si>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</si>
  <si>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</si>
  <si>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</si>
  <si>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</si>
  <si>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</si>
  <si>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</si>
  <si>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</si>
  <si>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</si>
  <si>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</si>
  <si>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</si>
  <si>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</si>
  <si>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</si>
  <si>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</si>
  <si>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</si>
  <si>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</si>
  <si>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</si>
  <si>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</si>
  <si>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</si>
  <si>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</si>
  <si>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</si>
  <si>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</si>
  <si>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</si>
  <si>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</si>
  <si>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</si>
  <si>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</si>
  <si>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</si>
  <si>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</si>
  <si>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</si>
  <si>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</si>
  <si>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</si>
  <si>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</si>
  <si>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</si>
  <si>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</si>
  <si>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</si>
  <si>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</si>
  <si>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</si>
  <si>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</si>
  <si>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</si>
  <si>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</si>
  <si>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</si>
  <si>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</si>
  <si>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</si>
  <si>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</si>
  <si>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</si>
  <si>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</si>
  <si>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</si>
  <si>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</si>
  <si>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</si>
  <si>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</si>
  <si>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</si>
  <si>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</si>
  <si>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</si>
  <si>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</si>
  <si>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</si>
  <si>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</si>
  <si>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</si>
  <si>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</si>
  <si>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</si>
  <si>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</si>
  <si>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</si>
  <si>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</si>
  <si>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</si>
  <si>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</si>
  <si>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</si>
  <si>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</si>
  <si>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</si>
  <si>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</si>
  <si>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</si>
  <si>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</si>
  <si>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</si>
  <si>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</si>
  <si>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</si>
  <si>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</si>
  <si>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</si>
  <si>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</si>
  <si>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</si>
  <si>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</si>
  <si>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</si>
  <si>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</si>
  <si>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</si>
  <si>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</si>
  <si>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</si>
  <si>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</si>
  <si>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</si>
  <si>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</si>
  <si>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</si>
  <si>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</si>
  <si>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</si>
  <si>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</si>
  <si>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</si>
  <si>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</si>
  <si>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</si>
  <si>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</si>
  <si>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</si>
  <si>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</si>
  <si>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</si>
  <si>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</si>
  <si>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</si>
  <si>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</si>
  <si>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</si>
  <si>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</si>
  <si>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</si>
  <si>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</si>
  <si>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</si>
  <si>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</si>
  <si>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</si>
  <si>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</si>
  <si>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</si>
  <si>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</si>
  <si>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</si>
  <si>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</si>
  <si>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</si>
  <si>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</si>
  <si>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</si>
  <si>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</si>
  <si>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</si>
  <si>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</si>
  <si>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</si>
  <si>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</si>
  <si>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</si>
  <si>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</si>
  <si>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</si>
  <si>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</si>
  <si>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</si>
  <si>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</si>
  <si>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</si>
  <si>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</si>
  <si>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</si>
  <si>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</si>
  <si>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</si>
  <si>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</si>
  <si>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</si>
  <si>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</si>
  <si>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</si>
  <si>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</si>
  <si>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</si>
  <si>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</si>
  <si>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</si>
  <si>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</si>
  <si>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</si>
  <si>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</si>
  <si>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</si>
  <si>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</si>
  <si>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</si>
  <si>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</si>
  <si>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</si>
  <si>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</si>
  <si>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</si>
  <si>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</si>
  <si>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</si>
  <si>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</si>
  <si>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</si>
  <si>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</si>
  <si>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</si>
  <si>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</si>
  <si>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</si>
  <si>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</si>
  <si>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</si>
  <si>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</si>
  <si>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</si>
  <si>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</si>
  <si>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</si>
  <si>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</si>
  <si>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</si>
  <si>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</si>
  <si>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</si>
  <si>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</si>
  <si>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</si>
  <si>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</si>
  <si>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</si>
  <si>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</si>
  <si>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</si>
  <si>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</si>
  <si>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</si>
  <si>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</si>
  <si>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</si>
  <si>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</si>
  <si>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</si>
  <si>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</si>
  <si>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</si>
  <si>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</si>
  <si>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</si>
  <si>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</si>
  <si>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</si>
  <si>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</si>
  <si>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</si>
  <si>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</si>
  <si>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</si>
  <si>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</si>
  <si>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</si>
  <si>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</si>
  <si>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</si>
  <si>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</si>
  <si>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</si>
  <si>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</si>
  <si>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</si>
  <si>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</si>
  <si>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</si>
  <si>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</si>
  <si>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</si>
  <si>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</si>
  <si>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</si>
  <si>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</si>
  <si>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</si>
  <si>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</si>
  <si>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</si>
  <si>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</si>
  <si>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</si>
  <si>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</si>
  <si>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</si>
  <si>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</si>
  <si>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</si>
  <si>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</si>
  <si>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</si>
  <si>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</si>
  <si>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</si>
  <si>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</si>
  <si>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</si>
  <si>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</si>
  <si>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</si>
  <si>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</si>
  <si>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</si>
  <si>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</si>
  <si>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</si>
  <si>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</si>
  <si>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</si>
  <si>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</si>
  <si>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</si>
  <si>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</si>
  <si>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</si>
  <si>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</si>
  <si>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</si>
  <si>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</si>
  <si>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</si>
  <si>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</si>
  <si>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</si>
  <si>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</si>
  <si>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</si>
  <si>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</si>
  <si>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</si>
  <si>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</si>
  <si>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</si>
  <si>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</si>
  <si>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</si>
  <si>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</si>
  <si>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</si>
  <si>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</si>
  <si>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</si>
  <si>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</si>
  <si>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</si>
  <si>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</si>
  <si>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</si>
  <si>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</si>
  <si>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</si>
  <si>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</si>
  <si>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</si>
  <si>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</si>
  <si>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</si>
  <si>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</si>
  <si>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</si>
  <si>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</si>
  <si>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</si>
  <si>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</si>
  <si>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</si>
  <si>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</si>
  <si>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</si>
  <si>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</si>
  <si>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</si>
  <si>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</si>
  <si>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</si>
  <si>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</si>
  <si>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</si>
  <si>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</si>
  <si>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</si>
  <si>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</si>
  <si>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</si>
  <si>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</si>
  <si>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</si>
  <si>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</si>
  <si>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</si>
  <si>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</si>
  <si>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</si>
  <si>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</si>
  <si>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</si>
  <si>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</si>
  <si>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</si>
  <si>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</si>
  <si>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</si>
  <si>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</si>
  <si>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</si>
  <si>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</si>
  <si>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</si>
  <si>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</si>
  <si>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</si>
  <si>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</si>
  <si>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</si>
  <si>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</si>
  <si>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</si>
  <si>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</si>
  <si>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</si>
  <si>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</si>
  <si>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</si>
  <si>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</si>
  <si>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</si>
  <si>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</si>
  <si>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</si>
  <si>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</si>
  <si>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</si>
  <si>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</si>
  <si>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</si>
  <si>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</si>
  <si>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</si>
  <si>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</si>
  <si>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</si>
  <si>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</si>
  <si>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</si>
  <si>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</si>
  <si>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</si>
  <si>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</si>
  <si>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</si>
  <si>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</si>
  <si>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</si>
  <si>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</si>
  <si>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</si>
  <si>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</si>
  <si>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</si>
  <si>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</si>
  <si>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</si>
  <si>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</si>
  <si>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</si>
  <si>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</si>
  <si>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</si>
  <si>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</si>
  <si>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</si>
  <si>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</si>
  <si>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</si>
  <si>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</si>
  <si>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</si>
  <si>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</si>
  <si>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</si>
  <si>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</si>
  <si>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</si>
  <si>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</si>
  <si>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</si>
  <si>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</si>
  <si>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</si>
  <si>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</si>
  <si>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</si>
  <si>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</si>
  <si>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</si>
  <si>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</si>
  <si>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</si>
  <si>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</si>
  <si>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</si>
  <si>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</si>
  <si>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</si>
  <si>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</si>
  <si>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</si>
  <si>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</si>
  <si>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</si>
  <si>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</si>
  <si>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</si>
  <si>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</si>
  <si>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</si>
  <si>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</si>
  <si>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</si>
  <si>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</si>
  <si>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</si>
  <si>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</si>
  <si>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</si>
  <si>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</si>
  <si>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</si>
  <si>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</si>
  <si>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</si>
  <si>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</si>
  <si>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</si>
  <si>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</si>
  <si>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</si>
  <si>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</si>
  <si>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</si>
  <si>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</si>
  <si>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</si>
  <si>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</si>
  <si>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</si>
  <si>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</si>
  <si>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</si>
  <si>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</si>
  <si>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</si>
  <si>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</si>
  <si>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</si>
  <si>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</si>
  <si>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</si>
  <si>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</si>
  <si>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</si>
  <si>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</si>
  <si>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</si>
  <si>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</si>
  <si>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</si>
  <si>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</si>
  <si>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</si>
  <si>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</si>
  <si>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</si>
  <si>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</si>
  <si>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</si>
  <si>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</si>
  <si>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</si>
  <si>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</si>
  <si>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</si>
  <si>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</si>
  <si>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</si>
  <si>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</si>
  <si>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</si>
  <si>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</si>
  <si>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</si>
  <si>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</si>
  <si>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</si>
  <si>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</si>
  <si>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</si>
  <si>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</si>
  <si>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</si>
  <si>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</si>
  <si>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</si>
  <si>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</si>
  <si>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</si>
  <si>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</si>
  <si>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</si>
  <si>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</si>
  <si>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</si>
  <si>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</si>
  <si>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</si>
  <si>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</si>
  <si>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</si>
  <si>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</si>
  <si>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</si>
  <si>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</si>
  <si>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</si>
  <si>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</si>
  <si>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</si>
  <si>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</si>
  <si>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</si>
  <si>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</si>
  <si>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</si>
  <si>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</si>
  <si>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</si>
  <si>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</si>
  <si>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</si>
  <si>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</si>
  <si>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</si>
  <si>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</si>
  <si>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</si>
  <si>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</si>
  <si>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</si>
  <si>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</si>
  <si>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</si>
  <si>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</si>
  <si>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</si>
  <si>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</si>
  <si>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</si>
  <si>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</si>
  <si>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</si>
  <si>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</si>
  <si>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</si>
  <si>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</si>
  <si>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</si>
  <si>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</si>
  <si>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</si>
  <si>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</si>
  <si>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</si>
  <si>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</si>
  <si>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</si>
  <si>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</si>
  <si>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</si>
  <si>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</si>
  <si>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</si>
  <si>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</si>
  <si>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</si>
  <si>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</si>
  <si>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</si>
  <si>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</si>
  <si>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</si>
  <si>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</si>
  <si>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</si>
  <si>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</si>
  <si>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</si>
  <si>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</si>
  <si>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</si>
  <si>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</si>
  <si>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</si>
  <si>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</si>
  <si>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</si>
  <si>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</si>
  <si>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</si>
  <si>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</si>
  <si>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</si>
  <si>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</si>
  <si>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</si>
  <si>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</si>
  <si>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</si>
  <si>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</si>
  <si>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</si>
  <si>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</si>
  <si>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</si>
  <si>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</si>
  <si>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</si>
  <si>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</si>
  <si>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</si>
  <si>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</si>
  <si>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</si>
  <si>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</si>
  <si>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</si>
  <si>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</si>
  <si>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</si>
  <si>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</si>
  <si>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</si>
  <si>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</si>
  <si>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</si>
  <si>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</si>
  <si>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</si>
  <si>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</si>
  <si>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</si>
  <si>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</si>
  <si>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</si>
  <si>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</si>
  <si>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</si>
  <si>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</si>
  <si>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</si>
  <si>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</si>
  <si>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</si>
  <si>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</si>
  <si>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</si>
  <si>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</si>
  <si>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</si>
  <si>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</si>
  <si>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</si>
  <si>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</si>
  <si>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</si>
  <si>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</si>
  <si>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</si>
  <si>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</si>
  <si>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</si>
  <si>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</si>
  <si>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</si>
  <si>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</si>
  <si>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</si>
  <si>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</si>
  <si>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</si>
  <si>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</si>
  <si>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</si>
  <si>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</si>
  <si>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</si>
  <si>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</si>
  <si>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</si>
  <si>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</si>
  <si>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</si>
  <si>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</si>
  <si>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</si>
  <si>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</si>
  <si>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</si>
  <si>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</si>
  <si>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</si>
  <si>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</si>
  <si>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</si>
  <si>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</si>
  <si>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</si>
  <si>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</si>
  <si>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</si>
  <si>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</si>
  <si>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</si>
  <si>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</si>
  <si>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</si>
  <si>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</si>
  <si>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</si>
  <si>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</si>
  <si>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</si>
  <si>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</si>
  <si>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</si>
  <si>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</si>
  <si>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</si>
  <si>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</si>
  <si>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</si>
  <si>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</si>
  <si>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</si>
  <si>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</si>
  <si>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</si>
  <si>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</si>
  <si>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</si>
  <si>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</si>
  <si>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</si>
  <si>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</si>
  <si>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</si>
  <si>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</si>
  <si>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</si>
  <si>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</si>
  <si>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</si>
  <si>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</si>
  <si>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</si>
  <si>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</si>
  <si>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</si>
  <si>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</si>
  <si>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</si>
  <si>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</si>
  <si>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</si>
  <si>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</si>
  <si>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</si>
  <si>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</si>
  <si>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</si>
  <si>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</si>
  <si>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</si>
  <si>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</si>
  <si>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</si>
  <si>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</si>
  <si>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</si>
  <si>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</si>
  <si>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</si>
  <si>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</si>
  <si>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</si>
  <si>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</si>
  <si>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</si>
  <si>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</si>
  <si>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</si>
  <si>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</si>
  <si>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</si>
  <si>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</si>
  <si>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</si>
  <si>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</si>
  <si>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</si>
  <si>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</si>
  <si>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</si>
  <si>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</si>
  <si>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</si>
  <si>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</si>
  <si>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</si>
  <si>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</si>
  <si>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</si>
  <si>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</si>
  <si>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</si>
  <si>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</si>
  <si>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</si>
  <si>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</si>
  <si>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</si>
  <si>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</si>
  <si>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</si>
  <si>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</si>
  <si>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</si>
  <si>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</si>
  <si>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</si>
  <si>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</si>
  <si>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</si>
  <si>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</si>
  <si>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</si>
  <si>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</si>
  <si>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</si>
  <si>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</si>
  <si>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</si>
  <si>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</si>
  <si>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</si>
  <si>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</si>
  <si>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</si>
  <si>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</si>
  <si>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</si>
  <si>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</si>
  <si>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</si>
  <si>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</si>
  <si>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</si>
  <si>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</si>
  <si>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</si>
  <si>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</si>
  <si>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</si>
  <si>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</si>
  <si>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</si>
  <si>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</si>
  <si>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</si>
  <si>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</si>
  <si>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</si>
  <si>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</si>
  <si>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</si>
  <si>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</si>
  <si>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</si>
  <si>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</si>
  <si>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</si>
  <si>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</si>
  <si>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</si>
  <si>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</si>
  <si>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</si>
  <si>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</si>
  <si>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</si>
  <si>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</si>
  <si>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</si>
  <si>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</si>
  <si>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</si>
  <si>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</si>
  <si>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</si>
  <si>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</si>
  <si>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</si>
  <si>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</si>
  <si>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</si>
  <si>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</si>
  <si>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</si>
  <si>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</si>
  <si>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</si>
  <si>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</si>
  <si>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</si>
  <si>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</si>
  <si>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</si>
  <si>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</si>
  <si>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</si>
  <si>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</si>
  <si>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</si>
  <si>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</si>
  <si>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</si>
  <si>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</si>
  <si>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</si>
  <si>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</si>
  <si>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</si>
  <si>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</si>
  <si>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</si>
  <si>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</si>
  <si>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</si>
  <si>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</si>
  <si>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</si>
  <si>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</si>
  <si>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</si>
  <si>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</si>
  <si>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</si>
  <si>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</si>
  <si>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</si>
  <si>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</si>
  <si>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</si>
  <si>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</si>
  <si>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</si>
  <si>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</si>
  <si>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</si>
  <si>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</si>
  <si>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</si>
  <si>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</si>
  <si>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</si>
  <si>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</si>
  <si>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</si>
  <si>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</si>
  <si>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</si>
  <si>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</si>
  <si>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</si>
  <si>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</si>
  <si>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</si>
  <si>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</si>
  <si>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</si>
  <si>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</si>
  <si>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</si>
  <si>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</si>
  <si>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</si>
  <si>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</si>
  <si>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</si>
  <si>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</si>
  <si>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</si>
  <si>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</si>
  <si>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</si>
  <si>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</si>
  <si>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</si>
  <si>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</si>
  <si>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</si>
  <si>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</si>
  <si>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</si>
  <si>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</si>
  <si>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</si>
  <si>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</si>
  <si>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</si>
  <si>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</si>
  <si>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</si>
  <si>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</si>
  <si>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</si>
  <si>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</si>
  <si>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</si>
  <si>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</si>
  <si>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</si>
  <si>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</si>
  <si>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</si>
  <si>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</si>
  <si>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</si>
  <si>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</si>
  <si>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</si>
  <si>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</si>
  <si>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</si>
  <si>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</si>
  <si>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</si>
  <si>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</si>
  <si>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</si>
  <si>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</si>
  <si>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</si>
  <si>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</si>
  <si>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</si>
  <si>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</si>
  <si>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</si>
  <si>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</si>
  <si>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</si>
  <si>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</si>
  <si>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</si>
  <si>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</si>
  <si>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</si>
  <si>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</si>
  <si>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</si>
  <si>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</si>
  <si>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</si>
  <si>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</si>
  <si>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</si>
  <si>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</si>
  <si>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</si>
  <si>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</si>
  <si>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</si>
  <si>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</si>
  <si>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</si>
  <si>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</si>
  <si>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</si>
  <si>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</si>
  <si>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</si>
  <si>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</si>
  <si>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</si>
  <si>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</si>
  <si>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</si>
  <si>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</si>
  <si>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</si>
  <si>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</si>
  <si>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</si>
  <si>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</si>
  <si>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</si>
  <si>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</si>
  <si>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</si>
  <si>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</si>
  <si>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</si>
  <si>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</si>
  <si>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</si>
  <si>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</si>
  <si>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</si>
  <si>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</si>
  <si>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</si>
  <si>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</si>
  <si>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</si>
  <si>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</si>
  <si>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</si>
  <si>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</si>
  <si>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</si>
  <si>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</si>
  <si>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</si>
  <si>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</si>
  <si>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</si>
  <si>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</si>
  <si>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</si>
  <si>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</si>
  <si>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</si>
  <si>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</si>
  <si>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</si>
  <si>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</si>
  <si>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</si>
  <si>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</si>
  <si>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</si>
  <si>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</si>
  <si>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</si>
  <si>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</si>
  <si>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</si>
  <si>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</si>
  <si>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</si>
  <si>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</si>
  <si>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</si>
  <si>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</si>
  <si>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</si>
  <si>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</si>
  <si>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</si>
  <si>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</si>
  <si>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</si>
  <si>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</si>
  <si>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</si>
  <si>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</si>
  <si>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</si>
  <si>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</si>
  <si>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</si>
  <si>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</si>
  <si>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</si>
  <si>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</si>
  <si>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</si>
  <si>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</si>
  <si>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</si>
  <si>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</si>
  <si>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</si>
  <si>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</si>
  <si>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</si>
  <si>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</si>
  <si>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</si>
  <si>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</si>
  <si>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</si>
  <si>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</si>
  <si>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</si>
  <si>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</si>
  <si>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</si>
  <si>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</si>
  <si>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</si>
  <si>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</si>
  <si>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</si>
  <si>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</si>
  <si>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</si>
  <si>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</si>
  <si>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</si>
  <si>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</si>
  <si>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</si>
  <si>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</si>
  <si>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</si>
  <si>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</si>
  <si>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</si>
  <si>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</si>
  <si>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</si>
  <si>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</si>
  <si>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</si>
  <si>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</si>
  <si>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</si>
  <si>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</si>
  <si>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</si>
  <si>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</si>
  <si>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</si>
  <si>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</si>
  <si>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</si>
  <si>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</si>
  <si>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</si>
  <si>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</si>
  <si>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</si>
  <si>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</si>
  <si>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</si>
  <si>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</si>
  <si>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</si>
  <si>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</si>
  <si>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</si>
  <si>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</si>
  <si>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</si>
  <si>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</si>
  <si>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</si>
  <si>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</si>
  <si>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</si>
  <si>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</si>
  <si>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</si>
  <si>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</si>
  <si>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</si>
  <si>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</si>
  <si>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</si>
  <si>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</si>
  <si>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</si>
  <si>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</si>
  <si>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</si>
  <si>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</si>
  <si>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</si>
  <si>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</si>
  <si>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</si>
  <si>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</si>
  <si>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</si>
  <si>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</si>
  <si>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</si>
  <si>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</si>
  <si>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</si>
  <si>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</si>
  <si>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</si>
  <si>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</si>
  <si>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</si>
  <si>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</si>
  <si>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</si>
  <si>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</si>
  <si>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</si>
  <si>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</si>
  <si>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</si>
  <si>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</si>
  <si>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</si>
  <si>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</si>
  <si>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</si>
  <si>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</si>
  <si>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</si>
  <si>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</si>
  <si>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</si>
  <si>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</si>
  <si>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</si>
  <si>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</si>
  <si>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</si>
  <si>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</si>
  <si>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</si>
  <si>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</si>
  <si>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</si>
  <si>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</si>
  <si>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</si>
  <si>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</si>
  <si>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</si>
  <si>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</si>
  <si>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</si>
  <si>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</si>
  <si>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</si>
  <si>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</si>
  <si>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</si>
  <si>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</si>
  <si>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</si>
  <si>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</si>
  <si>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</si>
  <si>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</si>
  <si>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</si>
  <si>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</si>
  <si>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</si>
  <si>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</si>
  <si>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</si>
  <si>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</si>
  <si>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</si>
  <si>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</si>
  <si>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</si>
  <si>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</si>
  <si>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</si>
  <si>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</si>
  <si>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</si>
  <si>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</si>
  <si>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</si>
  <si>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</si>
  <si>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</si>
  <si>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</si>
  <si>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</si>
  <si>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</si>
  <si>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</si>
  <si>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</si>
  <si>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</si>
  <si>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</si>
  <si>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</si>
  <si>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</si>
  <si>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</si>
  <si>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</si>
  <si>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</si>
  <si>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</si>
  <si>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</si>
  <si>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</si>
  <si>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</si>
  <si>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</si>
  <si>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</si>
  <si>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</si>
  <si>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</si>
  <si>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</si>
  <si>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</si>
  <si>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</si>
  <si>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</si>
  <si>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</si>
  <si>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</si>
  <si>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</si>
  <si>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</si>
  <si>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</si>
  <si>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</si>
  <si>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</si>
  <si>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</si>
  <si>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</si>
  <si>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</si>
  <si>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</si>
  <si>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</si>
  <si>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</si>
  <si>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</si>
  <si>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</si>
  <si>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</si>
  <si>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</si>
  <si>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</si>
  <si>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</si>
  <si>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</si>
  <si>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</si>
  <si>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</si>
  <si>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</si>
  <si>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</si>
  <si>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</si>
  <si>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</si>
  <si>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</si>
  <si>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</si>
  <si>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</si>
  <si>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</si>
  <si>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</si>
  <si>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</si>
  <si>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</si>
  <si>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</si>
  <si>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</si>
  <si>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</si>
  <si>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</si>
  <si>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</si>
  <si>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</si>
  <si>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</si>
  <si>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</si>
  <si>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</si>
  <si>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</si>
  <si>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</si>
  <si>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</si>
  <si>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</si>
  <si>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</si>
  <si>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</si>
  <si>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</si>
  <si>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</si>
  <si>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</si>
  <si>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</si>
  <si>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</si>
  <si>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</si>
  <si>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</si>
  <si>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</si>
  <si>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</si>
  <si>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</si>
  <si>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</si>
  <si>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</si>
  <si>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</si>
  <si>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</si>
  <si>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</si>
  <si>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</si>
  <si>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</si>
  <si>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</si>
  <si>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</si>
  <si>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</si>
  <si>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</si>
  <si>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</si>
  <si>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</si>
  <si>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</si>
  <si>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</si>
  <si>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</si>
  <si>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</si>
  <si>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</si>
  <si>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</si>
  <si>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</si>
  <si>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</si>
  <si>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</si>
  <si>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</si>
  <si>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</si>
  <si>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</si>
  <si>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</si>
  <si>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</si>
  <si>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</si>
  <si>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</si>
  <si>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</si>
  <si>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</si>
  <si>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</si>
  <si>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</si>
  <si>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</si>
  <si>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</si>
  <si>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</si>
  <si>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</si>
  <si>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</si>
  <si>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</si>
  <si>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</si>
  <si>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</si>
  <si>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</si>
  <si>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</si>
  <si>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</si>
  <si>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</si>
  <si>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</si>
  <si>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</si>
  <si>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</si>
  <si>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</si>
  <si>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</si>
  <si>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</si>
  <si>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</si>
  <si>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</si>
  <si>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</si>
  <si>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</si>
  <si>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</si>
  <si>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</si>
  <si>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</si>
  <si>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</si>
  <si>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</si>
  <si>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</si>
  <si>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</si>
  <si>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</si>
  <si>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</si>
  <si>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</si>
  <si>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</si>
  <si>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</si>
  <si>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</si>
  <si>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</si>
  <si>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</si>
  <si>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</si>
  <si>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</si>
  <si>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</si>
  <si>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</si>
  <si>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</si>
  <si>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</si>
  <si>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</si>
  <si>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</si>
  <si>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</si>
  <si>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</si>
  <si>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</si>
  <si>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</si>
  <si>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</si>
  <si>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</si>
  <si>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</si>
  <si>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</si>
  <si>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</si>
  <si>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</si>
  <si>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</si>
  <si>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</si>
  <si>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</si>
  <si>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</si>
  <si>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</si>
  <si>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</si>
  <si>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</si>
  <si>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</si>
  <si>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</si>
  <si>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</si>
  <si>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</si>
  <si>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</si>
  <si>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</si>
  <si>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</si>
  <si>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</si>
  <si>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</si>
  <si>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</si>
  <si>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</si>
  <si>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</si>
  <si>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</si>
  <si>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</si>
  <si>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</si>
  <si>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</si>
  <si>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</si>
  <si>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</si>
  <si>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</si>
  <si>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</si>
  <si>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</si>
  <si>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</si>
  <si>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</si>
  <si>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</si>
  <si>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</si>
  <si>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</si>
  <si>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</si>
  <si>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</si>
  <si>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</si>
  <si>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</si>
  <si>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</si>
  <si>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</si>
  <si>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</si>
  <si>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</si>
  <si>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</si>
  <si>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</si>
  <si>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</si>
  <si>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</si>
  <si>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</si>
  <si>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</si>
  <si>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</si>
  <si>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</si>
  <si>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</si>
  <si>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</si>
  <si>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</si>
  <si>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</si>
  <si>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</si>
  <si>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</si>
  <si>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</si>
  <si>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</si>
  <si>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</si>
  <si>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</si>
  <si>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</si>
  <si>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</si>
  <si>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</si>
  <si>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</si>
  <si>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</si>
  <si>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</si>
  <si>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</si>
  <si>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</si>
  <si>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</si>
  <si>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</si>
  <si>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</si>
  <si>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</si>
  <si>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</si>
  <si>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</si>
  <si>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</si>
  <si>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</si>
  <si>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</si>
  <si>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</si>
  <si>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</si>
  <si>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</si>
  <si>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</si>
  <si>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</si>
  <si>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</si>
  <si>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</si>
  <si>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</si>
  <si>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</si>
  <si>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</si>
  <si>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</si>
  <si>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</si>
  <si>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</si>
  <si>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</si>
  <si>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</si>
  <si>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</si>
  <si>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</si>
  <si>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</si>
  <si>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</si>
  <si>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</si>
  <si>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</si>
  <si>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</si>
  <si>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</si>
  <si>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</si>
  <si>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</si>
  <si>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</si>
  <si>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</si>
  <si>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</si>
  <si>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</si>
  <si>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</si>
  <si>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</si>
  <si>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</si>
  <si>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</si>
  <si>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</si>
  <si>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</si>
  <si>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</si>
  <si>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</si>
  <si>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</si>
  <si>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</si>
  <si>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</si>
  <si>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</si>
  <si>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</si>
  <si>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</si>
  <si>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</si>
  <si>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</si>
  <si>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</si>
  <si>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</si>
  <si>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</si>
  <si>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</si>
  <si>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</si>
  <si>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</si>
  <si>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</si>
  <si>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</si>
  <si>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</si>
  <si>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</si>
  <si>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</si>
  <si>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</si>
  <si>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</si>
  <si>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</si>
  <si>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</si>
  <si>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</si>
  <si>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</si>
  <si>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</si>
  <si>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</si>
  <si>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</si>
  <si>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</si>
  <si>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</si>
  <si>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</si>
  <si>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</si>
  <si>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</si>
  <si>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</si>
  <si>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</si>
  <si>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</si>
  <si>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</si>
  <si>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</si>
  <si>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</si>
  <si>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</si>
  <si>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</si>
  <si>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</si>
  <si>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</si>
  <si>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</si>
  <si>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</si>
  <si>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</si>
  <si>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</si>
  <si>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</si>
  <si>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</si>
  <si>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</si>
  <si>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</si>
  <si>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</si>
  <si>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</si>
  <si>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</si>
  <si>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</si>
  <si>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</si>
  <si>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</si>
  <si>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</si>
  <si>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</si>
  <si>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</si>
  <si>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</si>
  <si>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</si>
  <si>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</si>
  <si>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</si>
  <si>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</si>
  <si>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</si>
  <si>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</si>
  <si>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</si>
  <si>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</si>
  <si>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</si>
  <si>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</si>
  <si>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</si>
  <si>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</si>
  <si>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</si>
  <si>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</si>
  <si>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</si>
  <si>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</si>
  <si>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</si>
  <si>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</si>
  <si>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</si>
  <si>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</si>
  <si>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</si>
  <si>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</si>
  <si>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</si>
  <si>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</si>
  <si>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</si>
  <si>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</si>
  <si>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</si>
  <si>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</si>
  <si>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</si>
  <si>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</si>
  <si>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</si>
  <si>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</si>
  <si>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</si>
  <si>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</si>
  <si>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</si>
  <si>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</si>
  <si>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</si>
  <si>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</si>
  <si>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</si>
  <si>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</si>
  <si>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</si>
  <si>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</si>
  <si>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</si>
  <si>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</si>
  <si>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</si>
  <si>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</si>
  <si>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</si>
  <si>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</si>
  <si>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</si>
  <si>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</si>
  <si>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</si>
  <si>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</si>
  <si>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</si>
  <si>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</si>
  <si>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</si>
  <si>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</si>
  <si>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</si>
  <si>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</si>
  <si>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</si>
  <si>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</si>
  <si>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</si>
  <si>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</si>
  <si>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</si>
  <si>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</si>
  <si>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</si>
  <si>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</si>
  <si>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</si>
  <si>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</si>
  <si>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</si>
  <si>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</si>
  <si>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</si>
  <si>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</si>
  <si>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</si>
  <si>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</si>
  <si>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</si>
  <si>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</si>
  <si>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</si>
  <si>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</si>
  <si>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</si>
  <si>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</si>
  <si>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</si>
  <si>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</si>
  <si>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</si>
  <si>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</si>
  <si>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</si>
  <si>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</si>
  <si>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</si>
  <si>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</si>
  <si>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</si>
  <si>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</si>
  <si>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</si>
  <si>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</si>
  <si>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</si>
  <si>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</si>
  <si>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</si>
  <si>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</si>
  <si>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</si>
  <si>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</si>
  <si>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</si>
  <si>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</si>
  <si>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</si>
  <si>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</si>
  <si>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</si>
  <si>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</si>
  <si>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</si>
  <si>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</si>
  <si>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</si>
  <si>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</si>
  <si>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</si>
  <si>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</si>
  <si>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</si>
  <si>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</si>
  <si>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</si>
  <si>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</si>
  <si>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</si>
  <si>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</si>
  <si>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</si>
  <si>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</si>
  <si>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</si>
  <si>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</si>
  <si>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</si>
  <si>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</si>
  <si>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</si>
  <si>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</si>
  <si>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</si>
  <si>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</si>
  <si>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</si>
  <si>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</si>
  <si>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</si>
  <si>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</si>
  <si>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</si>
  <si>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</si>
  <si>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</si>
  <si>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</si>
  <si>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</si>
  <si>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</si>
  <si>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</si>
  <si>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</si>
  <si>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</si>
  <si>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</si>
  <si>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</si>
  <si>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</si>
  <si>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</si>
  <si>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</si>
  <si>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</si>
  <si>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</si>
  <si>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</si>
  <si>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</si>
  <si>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</si>
  <si>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</si>
  <si>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</si>
  <si>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</si>
  <si>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</si>
  <si>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</si>
  <si>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</si>
  <si>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</si>
  <si>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</si>
  <si>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</si>
  <si>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</si>
  <si>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</si>
  <si>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</si>
  <si>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</si>
  <si>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</si>
  <si>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</si>
  <si>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</si>
  <si>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</si>
  <si>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</si>
  <si>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</si>
  <si>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</si>
  <si>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</si>
  <si>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</si>
  <si>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</si>
  <si>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</si>
  <si>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</si>
  <si>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</si>
  <si>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</si>
  <si>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</si>
  <si>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</si>
  <si>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</si>
  <si>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</si>
  <si>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</si>
  <si>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</si>
  <si>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</si>
  <si>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</si>
  <si>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</si>
  <si>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</si>
  <si>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</si>
  <si>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</si>
  <si>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</si>
  <si>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</si>
  <si>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</si>
  <si>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</si>
  <si>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</si>
  <si>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</si>
  <si>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</si>
  <si>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</si>
  <si>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</si>
  <si>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</si>
  <si>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</si>
  <si>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</si>
  <si>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</si>
  <si>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</si>
  <si>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</si>
  <si>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</si>
  <si>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</si>
  <si>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</si>
  <si>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</si>
  <si>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</si>
  <si>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</si>
  <si>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</si>
  <si>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</si>
  <si>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</si>
  <si>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</si>
  <si>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</si>
  <si>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</si>
  <si>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</si>
  <si>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</si>
  <si>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</si>
  <si>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</si>
  <si>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</si>
  <si>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</si>
  <si>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</si>
  <si>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</si>
  <si>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</si>
  <si>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</si>
  <si>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</si>
  <si>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</si>
  <si>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</si>
  <si>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</si>
  <si>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</si>
  <si>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</si>
  <si>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</si>
  <si>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</si>
  <si>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</si>
  <si>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</si>
  <si>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</si>
  <si>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</si>
  <si>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</si>
  <si>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</si>
  <si>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</si>
  <si>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</si>
  <si>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</si>
  <si>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</si>
  <si>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</si>
  <si>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</si>
  <si>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</si>
  <si>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</si>
  <si>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</si>
  <si>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</si>
  <si>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</si>
  <si>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</si>
  <si>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</si>
  <si>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</si>
  <si>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</si>
  <si>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</si>
  <si>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</si>
  <si>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</si>
  <si>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</si>
  <si>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</si>
  <si>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</si>
  <si>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</si>
  <si>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</si>
  <si>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</si>
  <si>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</si>
  <si>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</si>
  <si>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</si>
  <si>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</si>
  <si>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</si>
  <si>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</si>
  <si>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</si>
  <si>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</si>
  <si>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</si>
  <si>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</si>
  <si>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</si>
  <si>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</si>
  <si>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</si>
  <si>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</si>
  <si>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</si>
  <si>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</si>
  <si>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</si>
  <si>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</si>
  <si>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</si>
  <si>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</si>
  <si>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</si>
  <si>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</si>
  <si>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</si>
  <si>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</si>
  <si>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</si>
  <si>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</si>
  <si>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</si>
  <si>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</si>
  <si>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</si>
  <si>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</si>
  <si>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</si>
  <si>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</si>
  <si>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</si>
  <si>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</si>
  <si>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</si>
  <si>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</si>
  <si>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</si>
  <si>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</si>
  <si>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</si>
  <si>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</si>
  <si>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</si>
  <si>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</si>
  <si>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</si>
  <si>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</si>
  <si>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</si>
  <si>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</si>
  <si>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</si>
  <si>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</si>
  <si>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</si>
  <si>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</si>
  <si>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</si>
  <si>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</si>
  <si>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</si>
  <si>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</si>
  <si>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</si>
  <si>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</si>
  <si>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</si>
  <si>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</si>
  <si>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</si>
  <si>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</si>
  <si>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</si>
  <si>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</si>
  <si>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</si>
  <si>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</si>
  <si>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</si>
  <si>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</si>
  <si>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</si>
  <si>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</si>
  <si>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</si>
  <si>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</si>
  <si>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</si>
  <si>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</si>
  <si>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</si>
  <si>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</si>
  <si>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</si>
  <si>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</si>
  <si>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</si>
  <si>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</si>
  <si>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</si>
  <si>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</si>
  <si>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</si>
  <si>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</si>
  <si>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</si>
  <si>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</si>
  <si>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</si>
  <si>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</si>
  <si>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</si>
  <si>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</si>
  <si>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</si>
  <si>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</si>
  <si>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</si>
  <si>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</si>
  <si>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</si>
  <si>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</si>
  <si>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</si>
  <si>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</si>
  <si>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</si>
  <si>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</si>
  <si>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</si>
  <si>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</si>
  <si>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</si>
  <si>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</si>
  <si>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</si>
  <si>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</si>
  <si>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</si>
  <si>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</si>
  <si>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</si>
  <si>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</si>
  <si>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</si>
  <si>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</si>
  <si>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</si>
  <si>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</si>
  <si>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</si>
  <si>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</si>
  <si>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</si>
  <si>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</si>
  <si>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</si>
  <si>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</si>
  <si>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</si>
  <si>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</si>
  <si>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</si>
  <si>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</si>
  <si>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</si>
  <si>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</si>
  <si>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</si>
  <si>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</si>
  <si>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</si>
  <si>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</si>
  <si>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</si>
  <si>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</si>
  <si>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</si>
  <si>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</si>
  <si>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</si>
  <si>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</si>
  <si>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</si>
  <si>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</si>
  <si>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</si>
  <si>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</si>
  <si>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</si>
  <si>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</si>
  <si>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</si>
  <si>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</si>
  <si>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</si>
  <si>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</si>
  <si>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</si>
  <si>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</si>
  <si>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</si>
  <si>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</si>
  <si>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</si>
  <si>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</si>
  <si>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</si>
  <si>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</si>
  <si>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</si>
  <si>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</si>
  <si>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</si>
  <si>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</si>
  <si>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</si>
  <si>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</si>
  <si>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</si>
  <si>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</si>
  <si>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</si>
  <si>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</si>
  <si>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</si>
  <si>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</si>
  <si>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</si>
  <si>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</si>
  <si>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</si>
  <si>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</si>
  <si>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</si>
  <si>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</si>
  <si>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</si>
  <si>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</si>
  <si>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</si>
  <si>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</si>
  <si>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</si>
  <si>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</si>
  <si>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</si>
  <si>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</si>
  <si>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</si>
  <si>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</si>
  <si>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</si>
  <si>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</si>
  <si>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</si>
  <si>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</si>
  <si>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</si>
  <si>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</si>
  <si>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</si>
  <si>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</si>
  <si>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</si>
  <si>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</si>
  <si>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</si>
  <si>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</si>
  <si>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</si>
  <si>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</si>
  <si>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</si>
  <si>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</si>
  <si>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</si>
  <si>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</si>
  <si>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</si>
  <si>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</si>
  <si>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</si>
  <si>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</si>
  <si>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</si>
  <si>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</si>
  <si>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</si>
  <si>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</si>
  <si>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</si>
  <si>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</si>
  <si>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</si>
  <si>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</si>
  <si>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</si>
  <si>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</si>
  <si>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</si>
  <si>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</si>
  <si>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</si>
  <si>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</si>
  <si>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</si>
  <si>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</si>
  <si>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</si>
  <si>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</si>
  <si>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</si>
  <si>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</si>
  <si>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</si>
  <si>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</si>
  <si>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</si>
  <si>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</si>
  <si>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</si>
  <si>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</si>
  <si>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</si>
  <si>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</si>
  <si>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</si>
  <si>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</si>
  <si>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</si>
  <si>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</si>
  <si>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</si>
  <si>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</si>
  <si>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</si>
  <si>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</si>
  <si>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</si>
  <si>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</si>
  <si>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</si>
  <si>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</si>
  <si>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</si>
  <si>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</si>
  <si>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</si>
  <si>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</si>
  <si>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</si>
  <si>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</si>
  <si>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</si>
  <si>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</si>
  <si>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</si>
  <si>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</si>
  <si>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</si>
  <si>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</si>
  <si>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</si>
  <si>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</si>
  <si>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</si>
  <si>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</si>
  <si>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</si>
  <si>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</si>
  <si>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</si>
  <si>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</si>
  <si>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</si>
  <si>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</si>
  <si>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</si>
  <si>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</si>
  <si>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</si>
  <si>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</si>
  <si>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</si>
  <si>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</si>
  <si>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</si>
  <si>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</si>
  <si>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</si>
  <si>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</si>
  <si>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</si>
  <si>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</si>
  <si>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</si>
  <si>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</si>
  <si>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</si>
  <si>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</si>
  <si>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</si>
  <si>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</si>
  <si>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</si>
  <si>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</si>
  <si>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</si>
  <si>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</si>
  <si>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</si>
  <si>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</si>
  <si>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</si>
  <si>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</si>
  <si>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</si>
  <si>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</si>
  <si>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</si>
  <si>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</si>
  <si>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</si>
  <si>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</si>
  <si>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</si>
  <si>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</si>
  <si>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</si>
  <si>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</si>
  <si>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</si>
  <si>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</si>
  <si>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</si>
  <si>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</si>
  <si>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</si>
  <si>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</si>
  <si>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</si>
  <si>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</si>
  <si>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</si>
  <si>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</si>
  <si>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</si>
  <si>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</si>
  <si>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</si>
  <si>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</si>
  <si>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</si>
  <si>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</si>
  <si>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</si>
  <si>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</si>
  <si>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</si>
  <si>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</si>
  <si>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</si>
  <si>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</si>
  <si>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</si>
  <si>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</si>
  <si>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</si>
  <si>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</si>
  <si>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</si>
  <si>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</si>
  <si>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</si>
  <si>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</si>
  <si>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</si>
  <si>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</si>
  <si>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</si>
  <si>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</si>
  <si>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</si>
  <si>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</si>
  <si>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</si>
  <si>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</si>
  <si>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</si>
  <si>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</si>
  <si>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</si>
  <si>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</si>
  <si>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</si>
  <si>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</si>
  <si>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</si>
  <si>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</si>
  <si>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</si>
  <si>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</si>
  <si>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</si>
  <si>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</si>
  <si>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</si>
  <si>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</si>
  <si>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</si>
  <si>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</si>
  <si>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</si>
  <si>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</si>
  <si>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</si>
  <si>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</si>
  <si>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</si>
  <si>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</si>
  <si>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</si>
  <si>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</si>
  <si>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</si>
  <si>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</si>
  <si>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</si>
  <si>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</si>
  <si>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</si>
  <si>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</si>
  <si>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</si>
  <si>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</si>
  <si>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</si>
  <si>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</si>
  <si>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</si>
  <si>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</si>
  <si>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</si>
  <si>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</si>
  <si>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</si>
  <si>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</si>
  <si>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</si>
  <si>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</si>
  <si>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</si>
  <si>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</si>
  <si>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</si>
  <si>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</si>
  <si>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</si>
  <si>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</si>
  <si>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</si>
  <si>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</si>
  <si>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</si>
  <si>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</si>
  <si>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</si>
  <si>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</si>
  <si>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</si>
  <si>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</si>
  <si>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</si>
  <si>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</si>
  <si>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</si>
  <si>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</si>
  <si>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</si>
  <si>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</si>
  <si>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</si>
  <si>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</si>
  <si>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</si>
  <si>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</si>
  <si>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</si>
  <si>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</si>
  <si>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</si>
  <si>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</si>
  <si>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</si>
  <si>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</si>
  <si>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</si>
  <si>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</si>
  <si>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</si>
  <si>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</si>
  <si>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</si>
  <si>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</si>
  <si>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</si>
  <si>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</si>
  <si>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</si>
  <si>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</si>
  <si>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</si>
  <si>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</si>
  <si>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</si>
  <si>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</si>
  <si>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</si>
  <si>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</si>
  <si>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</si>
  <si>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</si>
  <si>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</si>
  <si>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</si>
  <si>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</si>
  <si>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</si>
  <si>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</si>
  <si>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</si>
  <si>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</si>
  <si>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</si>
  <si>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</si>
  <si>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</si>
  <si>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</si>
  <si>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</si>
  <si>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</si>
  <si>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</si>
  <si>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</si>
  <si>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</si>
  <si>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</si>
  <si>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</si>
  <si>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</si>
  <si>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</si>
  <si>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</si>
  <si>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</si>
  <si>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</si>
  <si>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</si>
  <si>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</si>
  <si>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</si>
  <si>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</si>
  <si>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</si>
  <si>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</si>
  <si>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</si>
  <si>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</si>
  <si>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</si>
  <si>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</si>
  <si>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</si>
  <si>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</si>
  <si>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</si>
  <si>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</si>
  <si>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</si>
  <si>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</si>
  <si>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</si>
  <si>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</si>
  <si>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</si>
  <si>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</si>
  <si>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</si>
  <si>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</si>
  <si>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</si>
  <si>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</si>
  <si>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</si>
  <si>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</si>
  <si>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</si>
  <si>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</si>
  <si>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</si>
  <si>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</si>
  <si>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</si>
  <si>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</si>
  <si>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</si>
  <si>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</si>
  <si>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</si>
  <si>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</si>
  <si>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</si>
  <si>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</si>
  <si>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</si>
  <si>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</si>
  <si>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</si>
  <si>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</si>
  <si>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</si>
  <si>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</si>
  <si>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</si>
  <si>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</si>
  <si>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</si>
  <si>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</si>
  <si>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</si>
  <si>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</si>
  <si>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</si>
  <si>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</si>
  <si>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</si>
  <si>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</si>
  <si>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</si>
  <si>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</si>
  <si>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</si>
  <si>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</si>
  <si>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</si>
  <si>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</si>
  <si>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</si>
  <si>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</si>
  <si>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</si>
  <si>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</si>
  <si>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</si>
  <si>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</si>
  <si>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</si>
  <si>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</si>
  <si>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</si>
  <si>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</si>
  <si>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</si>
  <si>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</si>
  <si>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</si>
  <si>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</si>
  <si>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</si>
  <si>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</si>
  <si>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</si>
  <si>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</si>
  <si>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</si>
  <si>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</si>
  <si>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</si>
  <si>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</si>
  <si>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</si>
  <si>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</si>
  <si>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</si>
  <si>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</si>
  <si>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</si>
  <si>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</si>
  <si>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</si>
  <si>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</si>
  <si>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</si>
  <si>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</si>
  <si>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</si>
  <si>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</si>
  <si>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</si>
  <si>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</si>
  <si>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</si>
  <si>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</si>
  <si>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</si>
  <si>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</si>
  <si>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</si>
  <si>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</si>
  <si>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</si>
  <si>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</si>
  <si>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</si>
  <si>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</si>
  <si>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</si>
  <si>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</si>
  <si>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</si>
  <si>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</si>
  <si>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</si>
  <si>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</si>
  <si>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</si>
  <si>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</si>
  <si>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</si>
  <si>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</si>
  <si>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</si>
  <si>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</si>
  <si>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</si>
  <si>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</si>
  <si>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</si>
  <si>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</si>
  <si>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</si>
  <si>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</si>
  <si>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</si>
  <si>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</si>
  <si>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</si>
  <si>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</si>
  <si>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</si>
  <si>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</si>
  <si>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</si>
  <si>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</si>
  <si>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</si>
  <si>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</si>
  <si>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</si>
  <si>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</si>
  <si>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</si>
  <si>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</si>
  <si>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</si>
  <si>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</si>
  <si>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</si>
  <si>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</si>
  <si>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</si>
  <si>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</si>
  <si>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</si>
  <si>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</si>
  <si>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</si>
  <si>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</si>
  <si>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</si>
  <si>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</si>
  <si>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</si>
  <si>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</si>
  <si>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</si>
  <si>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</si>
  <si>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</si>
  <si>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</si>
  <si>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</si>
  <si>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</si>
  <si>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</si>
  <si>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</si>
  <si>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</si>
  <si>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</si>
  <si>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</si>
  <si>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</si>
  <si>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</si>
  <si>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</si>
  <si>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</si>
  <si>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</si>
  <si>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</si>
  <si>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</si>
  <si>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</si>
  <si>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</si>
  <si>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</si>
  <si>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</si>
  <si>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</si>
  <si>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</si>
  <si>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</si>
  <si>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</si>
  <si>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</si>
  <si>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</si>
  <si>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</si>
  <si>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</si>
  <si>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</si>
  <si>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</si>
  <si>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</si>
  <si>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</si>
  <si>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</si>
  <si>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</si>
  <si>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</si>
  <si>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</si>
  <si>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</si>
  <si>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</si>
  <si>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</si>
  <si>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</si>
  <si>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</si>
  <si>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</si>
  <si>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</si>
  <si>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</si>
  <si>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</si>
  <si>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</si>
  <si>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</si>
  <si>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</si>
  <si>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</si>
  <si>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</si>
  <si>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</si>
  <si>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</si>
  <si>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</si>
  <si>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</si>
  <si>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</si>
  <si>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</si>
  <si>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</si>
  <si>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</si>
  <si>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</si>
  <si>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</si>
  <si>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</si>
  <si>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</si>
  <si>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</si>
  <si>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</si>
  <si>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</si>
  <si>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</si>
  <si>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</si>
  <si>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</si>
  <si>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</si>
  <si>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</si>
  <si>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</si>
  <si>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</si>
  <si>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</si>
  <si>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</si>
  <si>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</si>
  <si>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</si>
  <si>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</si>
  <si>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</si>
  <si>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</si>
  <si>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</si>
  <si>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</si>
  <si>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</si>
  <si>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</si>
  <si>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</si>
  <si>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</si>
  <si>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</si>
  <si>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</si>
  <si>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</si>
  <si>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</si>
  <si>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</si>
  <si>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</si>
  <si>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</si>
  <si>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</si>
  <si>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</si>
  <si>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</si>
  <si>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</si>
  <si>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</si>
  <si>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</si>
  <si>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</si>
  <si>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</si>
  <si>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</si>
  <si>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</si>
  <si>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</si>
  <si>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</si>
  <si>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</si>
  <si>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</si>
  <si>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</si>
  <si>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</si>
  <si>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</si>
  <si>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</si>
  <si>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</si>
  <si>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</si>
  <si>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</si>
  <si>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</si>
  <si>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</si>
  <si>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</si>
  <si>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</si>
  <si>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</si>
  <si>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</si>
  <si>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</si>
  <si>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</si>
  <si>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</si>
  <si>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</si>
  <si>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</si>
  <si>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</si>
  <si>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</si>
  <si>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</si>
  <si>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</si>
  <si>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</si>
  <si>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</si>
  <si>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</si>
  <si>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</si>
  <si>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</si>
  <si>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</si>
  <si>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</si>
  <si>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</si>
  <si>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</si>
  <si>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</si>
  <si>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</si>
  <si>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</si>
  <si>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</si>
  <si>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</si>
  <si>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</si>
  <si>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</si>
  <si>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</si>
  <si>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</si>
  <si>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</si>
  <si>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</si>
  <si>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</si>
  <si>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</si>
  <si>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</si>
  <si>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</si>
  <si>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</si>
  <si>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</si>
  <si>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</si>
  <si>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</si>
  <si>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</si>
  <si>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</si>
  <si>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</si>
  <si>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</si>
  <si>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</si>
  <si>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</si>
  <si>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</si>
  <si>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</si>
  <si>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</si>
  <si>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</si>
  <si>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</si>
  <si>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</si>
  <si>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</si>
  <si>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</si>
  <si>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</si>
  <si>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</si>
  <si>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</si>
  <si>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</si>
  <si>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</si>
  <si>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</si>
  <si>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</si>
  <si>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</si>
  <si>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</si>
  <si>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</si>
  <si>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</si>
  <si>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</si>
  <si>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</si>
  <si>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</si>
  <si>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</si>
  <si>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</si>
  <si>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</si>
  <si>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</si>
  <si>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</si>
  <si>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</si>
  <si>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</si>
  <si>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</si>
  <si>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</si>
  <si>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</si>
  <si>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</si>
  <si>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</si>
  <si>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</si>
  <si>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</si>
  <si>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</si>
  <si>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</si>
  <si>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</si>
  <si>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</si>
  <si>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</si>
  <si>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</si>
  <si>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</si>
  <si>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</si>
  <si>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</si>
  <si>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</si>
  <si>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</si>
  <si>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</si>
  <si>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</si>
  <si>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</si>
  <si>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</si>
  <si>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</si>
  <si>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</si>
  <si>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</si>
  <si>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</si>
  <si>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</si>
  <si>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</si>
  <si>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</si>
  <si>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</si>
  <si>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</si>
  <si>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</si>
  <si>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</si>
  <si>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</si>
  <si>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</si>
  <si>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</si>
  <si>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</si>
  <si>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</si>
  <si>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</si>
  <si>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</si>
  <si>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</si>
  <si>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</si>
  <si>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</si>
  <si>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</si>
  <si>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</si>
  <si>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</si>
  <si>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</si>
  <si>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</si>
  <si>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</si>
  <si>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</si>
  <si>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</si>
  <si>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</si>
  <si>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</si>
  <si>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</si>
  <si>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</si>
  <si>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</si>
  <si>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</si>
  <si>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</si>
  <si>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</si>
  <si>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</si>
  <si>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</si>
  <si>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</si>
  <si>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</si>
  <si>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</si>
  <si>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</si>
  <si>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</si>
  <si>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</si>
  <si>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</si>
  <si>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</si>
  <si>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</si>
  <si>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</si>
  <si>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</si>
  <si>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</si>
  <si>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</si>
  <si>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</si>
  <si>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</si>
  <si>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</si>
  <si>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</si>
  <si>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</si>
  <si>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</si>
  <si>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</si>
  <si>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</si>
  <si>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</si>
  <si>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</si>
  <si>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</si>
  <si>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</si>
  <si>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</si>
  <si>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</si>
  <si>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</si>
  <si>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</si>
  <si>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</si>
  <si>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</si>
  <si>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</si>
  <si>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</si>
  <si>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</si>
  <si>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</si>
  <si>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</si>
  <si>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</si>
  <si>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</si>
  <si>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</si>
  <si>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</si>
  <si>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</si>
  <si>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</si>
  <si>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</si>
  <si>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</si>
  <si>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</si>
  <si>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</si>
  <si>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</si>
  <si>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</si>
  <si>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</si>
  <si>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</si>
  <si>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</si>
  <si>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</si>
  <si>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</si>
  <si>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</si>
  <si>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</si>
  <si>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</si>
  <si>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</si>
  <si>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</si>
  <si>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</si>
  <si>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</si>
  <si>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</si>
  <si>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</si>
  <si>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</si>
  <si>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</si>
  <si>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</si>
  <si>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</si>
  <si>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</si>
  <si>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</si>
  <si>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</si>
  <si>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</si>
  <si>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</si>
  <si>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</si>
  <si>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</si>
  <si>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</si>
  <si>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</si>
  <si>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</si>
  <si>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</si>
  <si>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</si>
  <si>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</si>
  <si>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</si>
  <si>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</si>
  <si>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</si>
  <si>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</si>
  <si>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</si>
  <si>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</si>
  <si>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</si>
  <si>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</si>
  <si>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</si>
  <si>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</si>
  <si>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</si>
  <si>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</si>
  <si>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</si>
  <si>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</si>
  <si>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</si>
  <si>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</si>
  <si>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</si>
  <si>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</si>
  <si>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</si>
  <si>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</si>
  <si>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</si>
  <si>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</si>
  <si>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</si>
  <si>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</si>
  <si>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</si>
  <si>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</si>
  <si>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</si>
  <si>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</si>
  <si>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</si>
  <si>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</si>
  <si>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</si>
  <si>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</si>
  <si>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</si>
  <si>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</si>
  <si>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</si>
  <si>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</si>
  <si>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</si>
  <si>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</si>
  <si>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</si>
  <si>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</si>
  <si>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</si>
  <si>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</si>
  <si>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</si>
  <si>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</si>
  <si>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</si>
  <si>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</si>
  <si>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</si>
  <si>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</si>
  <si>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</si>
  <si>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</si>
  <si>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</si>
  <si>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</si>
  <si>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</si>
  <si>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</si>
  <si>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</si>
  <si>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</si>
  <si>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</si>
  <si>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</si>
  <si>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</si>
  <si>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</si>
  <si>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</si>
  <si>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</si>
  <si>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</si>
  <si>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</si>
  <si>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</si>
  <si>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</si>
  <si>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</si>
  <si>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</si>
  <si>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</si>
  <si>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</si>
  <si>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</si>
  <si>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</si>
  <si>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</si>
  <si>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</si>
  <si>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</si>
  <si>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</si>
  <si>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</si>
  <si>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</si>
  <si>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</si>
  <si>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</si>
  <si>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</si>
  <si>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</si>
  <si>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</si>
  <si>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</si>
  <si>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</si>
  <si>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</si>
  <si>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</si>
  <si>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</si>
  <si>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</si>
  <si>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</si>
  <si>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</si>
  <si>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</si>
  <si>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</si>
  <si>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</si>
  <si>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</si>
  <si>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</si>
  <si>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</si>
  <si>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</si>
  <si>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</si>
  <si>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</si>
  <si>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</si>
  <si>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</si>
  <si>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</si>
  <si>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</si>
  <si>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</si>
  <si>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</si>
  <si>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</si>
  <si>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</si>
  <si>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</si>
  <si>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</si>
  <si>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</si>
  <si>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</si>
  <si>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</si>
  <si>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</si>
  <si>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</si>
  <si>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</si>
  <si>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</si>
  <si>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</si>
  <si>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</si>
  <si>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</si>
  <si>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</si>
  <si>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</si>
  <si>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</si>
  <si>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</si>
  <si>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</si>
  <si>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</si>
  <si>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</si>
  <si>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</si>
  <si>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</si>
  <si>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</si>
  <si>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</si>
  <si>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</si>
  <si>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</si>
  <si>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</si>
  <si>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</si>
  <si>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</si>
  <si>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</si>
  <si>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</si>
  <si>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</si>
  <si>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</si>
  <si>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</si>
  <si>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</si>
  <si>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</si>
  <si>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</si>
  <si>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</si>
  <si>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</si>
  <si>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</si>
  <si>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</si>
  <si>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</si>
  <si>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</si>
  <si>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</si>
  <si>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</si>
  <si>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</si>
  <si>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</si>
  <si>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</si>
  <si>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</si>
  <si>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</si>
  <si>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</si>
  <si>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</si>
  <si>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</si>
  <si>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</si>
  <si>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</si>
  <si>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</si>
  <si>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</si>
  <si>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</si>
  <si>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</si>
  <si>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</si>
  <si>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</si>
  <si>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</si>
  <si>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</si>
  <si>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</si>
  <si>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</si>
  <si>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</si>
  <si>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</si>
  <si>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</si>
  <si>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</si>
  <si>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</si>
  <si>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</si>
  <si>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</si>
  <si>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</si>
  <si>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</si>
  <si>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</si>
  <si>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</si>
  <si>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</si>
  <si>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</si>
  <si>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</si>
  <si>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</si>
  <si>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</si>
  <si>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</si>
  <si>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</si>
  <si>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</si>
  <si>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</si>
  <si>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</si>
  <si>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</si>
  <si>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</si>
  <si>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</si>
  <si>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</si>
  <si>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</si>
  <si>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</si>
  <si>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</si>
  <si>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</si>
  <si>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</si>
  <si>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</si>
  <si>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</si>
  <si>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</si>
  <si>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</si>
  <si>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</si>
  <si>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</si>
  <si>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</si>
  <si>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</si>
  <si>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</si>
  <si>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</si>
  <si>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</si>
  <si>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</si>
  <si>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</si>
  <si>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</si>
  <si>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</si>
  <si>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</si>
  <si>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</si>
  <si>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</si>
  <si>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</si>
  <si>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</si>
  <si>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</si>
  <si>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</si>
  <si>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</si>
  <si>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</si>
  <si>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</si>
  <si>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</si>
  <si>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</si>
  <si>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</si>
  <si>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</si>
  <si>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</si>
  <si>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</si>
  <si>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</si>
  <si>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</si>
  <si>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</si>
  <si>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</si>
  <si>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</si>
  <si>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</si>
  <si>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</si>
  <si>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</si>
  <si>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</si>
  <si>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</si>
  <si>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</si>
  <si>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</si>
  <si>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</si>
  <si>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</si>
  <si>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</si>
  <si>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</si>
  <si>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</si>
  <si>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</si>
  <si>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</si>
  <si>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</si>
  <si>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</si>
  <si>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</si>
  <si>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</si>
  <si>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</si>
  <si>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</si>
  <si>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</si>
  <si>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</si>
  <si>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</si>
  <si>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</si>
  <si>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</si>
  <si>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</si>
  <si>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</si>
  <si>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</si>
  <si>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</si>
  <si>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</si>
  <si>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</si>
  <si>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</si>
  <si>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</si>
  <si>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</si>
  <si>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</si>
  <si>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</si>
  <si>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</si>
  <si>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</si>
  <si>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</si>
  <si>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</si>
  <si>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</si>
  <si>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</si>
  <si>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</si>
  <si>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</si>
  <si>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</si>
  <si>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</si>
  <si>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</si>
  <si>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</si>
  <si>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</si>
  <si>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</si>
  <si>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</si>
  <si>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</si>
  <si>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</si>
  <si>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</si>
  <si>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</si>
  <si>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</si>
  <si>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</si>
  <si>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</si>
  <si>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</si>
  <si>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</si>
  <si>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</si>
  <si>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</si>
  <si>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</si>
  <si>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</si>
  <si>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</si>
  <si>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</si>
  <si>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</si>
  <si>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</si>
  <si>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</si>
  <si>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</si>
  <si>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</si>
  <si>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</si>
  <si>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</si>
  <si>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</si>
  <si>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</si>
  <si>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</si>
  <si>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</si>
  <si>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</si>
  <si>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</si>
  <si>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</si>
  <si>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</si>
  <si>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</si>
  <si>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</si>
  <si>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</si>
  <si>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</si>
  <si>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</si>
  <si>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</si>
  <si>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</si>
  <si>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</si>
  <si>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</si>
  <si>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</si>
  <si>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</si>
  <si>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</si>
  <si>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</si>
  <si>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</si>
  <si>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</si>
  <si>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</si>
  <si>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</si>
  <si>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</si>
  <si>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</si>
  <si>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</si>
  <si>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</si>
  <si>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</si>
  <si>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</si>
  <si>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</si>
  <si>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</si>
  <si>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</si>
  <si>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</si>
  <si>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</si>
  <si>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</si>
  <si>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</si>
  <si>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</si>
  <si>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</si>
  <si>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</si>
  <si>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</si>
  <si>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</si>
  <si>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</si>
  <si>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</si>
  <si>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</si>
  <si>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</si>
  <si>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</si>
  <si>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</si>
  <si>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</si>
  <si>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</si>
  <si>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</si>
  <si>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</si>
  <si>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</si>
  <si>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</si>
  <si>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</si>
  <si>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</si>
  <si>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</si>
  <si>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</si>
  <si>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</si>
  <si>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</si>
  <si>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</si>
  <si>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</si>
  <si>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</si>
  <si>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</si>
  <si>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</si>
  <si>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</si>
  <si>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</si>
  <si>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</si>
  <si>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</si>
  <si>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</si>
  <si>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</si>
  <si>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</si>
  <si>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</si>
  <si>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</si>
  <si>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</si>
  <si>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</si>
  <si>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</si>
  <si>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</si>
  <si>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</si>
  <si>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</si>
  <si>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</si>
  <si>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</si>
  <si>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</si>
  <si>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</si>
  <si>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</si>
  <si>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</si>
  <si>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</si>
  <si>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</si>
  <si>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</si>
  <si>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</si>
  <si>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</si>
  <si>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</si>
  <si>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</si>
  <si>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</si>
  <si>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</si>
  <si>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</si>
  <si>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</si>
  <si>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</si>
  <si>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</si>
  <si>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</si>
  <si>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</si>
  <si>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</si>
  <si>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</si>
  <si>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</si>
  <si>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</si>
  <si>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</si>
  <si>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</si>
  <si>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</si>
  <si>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</si>
  <si>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</si>
  <si>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</si>
  <si>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</si>
  <si>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</si>
  <si>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</si>
  <si>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</si>
  <si>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</si>
  <si>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</si>
  <si>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</si>
  <si>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</si>
  <si>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</si>
  <si>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</si>
  <si>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</si>
  <si>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</si>
  <si>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</si>
  <si>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</si>
  <si>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</si>
  <si>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</si>
  <si>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</si>
  <si>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</si>
  <si>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</si>
  <si>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</si>
  <si>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</si>
  <si>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</si>
  <si>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</si>
  <si>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</si>
  <si>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</si>
  <si>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</si>
  <si>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</si>
  <si>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</si>
  <si>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</si>
  <si>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</si>
  <si>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</si>
  <si>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</si>
  <si>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</si>
  <si>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</si>
  <si>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</si>
  <si>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</si>
  <si>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</si>
  <si>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</si>
  <si>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</si>
  <si>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</si>
  <si>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</si>
  <si>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</si>
  <si>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</si>
  <si>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</si>
  <si>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</si>
  <si>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</si>
  <si>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</si>
  <si>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</si>
  <si>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</si>
  <si>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</si>
  <si>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</si>
  <si>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</si>
  <si>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</si>
  <si>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</si>
  <si>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</si>
  <si>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</si>
  <si>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</si>
  <si>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</si>
  <si>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</si>
  <si>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</si>
  <si>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</si>
  <si>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</si>
  <si>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</si>
  <si>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</si>
  <si>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</si>
  <si>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</si>
  <si>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</si>
  <si>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</si>
  <si>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</si>
  <si>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</si>
  <si>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</si>
  <si>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</si>
  <si>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</si>
  <si>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</si>
  <si>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</si>
  <si>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</si>
  <si>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</si>
  <si>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</si>
  <si>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</si>
  <si>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</si>
  <si>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</si>
  <si>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</si>
  <si>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</si>
  <si>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</si>
  <si>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</si>
  <si>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</si>
  <si>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</si>
  <si>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</si>
  <si>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</si>
  <si>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</si>
  <si>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</si>
  <si>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</si>
  <si>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</si>
  <si>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</si>
  <si>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</si>
  <si>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</si>
  <si>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</si>
  <si>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</si>
  <si>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</si>
  <si>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</si>
  <si>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</si>
  <si>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</si>
  <si>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</si>
  <si>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</si>
  <si>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</si>
  <si>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</si>
  <si>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</si>
  <si>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</si>
  <si>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</si>
  <si>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</si>
  <si>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</si>
  <si>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</si>
  <si>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</si>
  <si>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</si>
  <si>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</si>
  <si>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</si>
  <si>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</si>
  <si>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</si>
  <si>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</si>
  <si>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</si>
  <si>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</si>
  <si>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</si>
  <si>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</si>
  <si>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</si>
  <si>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</si>
  <si>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</si>
  <si>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</si>
  <si>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</si>
  <si>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</si>
  <si>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</si>
  <si>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</si>
  <si>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</si>
  <si>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</si>
  <si>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</si>
  <si>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</si>
  <si>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</si>
  <si>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</si>
  <si>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</si>
  <si>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</si>
  <si>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</si>
  <si>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</si>
  <si>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</si>
  <si>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</si>
  <si>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</si>
  <si>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</si>
  <si>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</si>
  <si>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</si>
  <si>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</si>
  <si>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</si>
  <si>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</si>
  <si>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</si>
  <si>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</si>
  <si>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</si>
  <si>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</si>
  <si>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</si>
  <si>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</si>
  <si>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</si>
  <si>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</si>
  <si>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</si>
  <si>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</si>
  <si>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</si>
  <si>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</si>
  <si>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</si>
  <si>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</si>
  <si>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</si>
  <si>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</si>
  <si>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</si>
  <si>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</si>
  <si>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</si>
  <si>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</si>
  <si>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</si>
  <si>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</si>
  <si>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</si>
  <si>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</si>
  <si>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</si>
  <si>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</si>
  <si>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</si>
  <si>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</si>
  <si>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</si>
  <si>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</si>
  <si>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</si>
  <si>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</si>
  <si>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</si>
  <si>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</si>
  <si>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</si>
  <si>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</si>
  <si>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</si>
  <si>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</si>
  <si>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</si>
  <si>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</si>
  <si>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</si>
  <si>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</si>
  <si>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</si>
  <si>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</si>
  <si>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</si>
  <si>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</si>
  <si>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</si>
  <si>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</si>
  <si>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</si>
  <si>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</si>
  <si>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</si>
  <si>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</si>
  <si>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</si>
  <si>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</si>
  <si>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</si>
  <si>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</si>
  <si>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</si>
  <si>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</si>
  <si>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</si>
  <si>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</si>
  <si>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</si>
  <si>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</si>
  <si>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</si>
  <si>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</si>
  <si>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</si>
  <si>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</si>
  <si>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</si>
  <si>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</si>
  <si>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</si>
  <si>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</si>
  <si>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</si>
  <si>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</si>
  <si>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</si>
  <si>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</si>
  <si>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</si>
  <si>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</si>
  <si>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</si>
  <si>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</si>
  <si>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</si>
  <si>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</si>
  <si>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</si>
  <si>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</si>
  <si>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</si>
  <si>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</si>
  <si>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</si>
  <si>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</si>
  <si>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</si>
  <si>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</si>
  <si>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</si>
  <si>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</si>
  <si>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</si>
  <si>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</si>
  <si>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</si>
  <si>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</si>
  <si>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</si>
  <si>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</si>
  <si>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</si>
  <si>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</si>
  <si>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</si>
  <si>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</si>
  <si>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</si>
  <si>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</si>
  <si>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</si>
  <si>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</si>
  <si>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</si>
  <si>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</si>
  <si>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</si>
  <si>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</si>
  <si>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</si>
  <si>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</si>
  <si>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</si>
  <si>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</si>
  <si>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</si>
  <si>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</si>
  <si>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</si>
  <si>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</si>
  <si>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</si>
  <si>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</si>
  <si>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</si>
  <si>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</si>
  <si>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</si>
  <si>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</si>
  <si>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</si>
  <si>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</si>
  <si>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</si>
  <si>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</si>
  <si>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</si>
  <si>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</si>
  <si>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</si>
  <si>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</si>
  <si>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</si>
  <si>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</si>
  <si>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</si>
  <si>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</si>
  <si>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</si>
  <si>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</si>
  <si>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</si>
  <si>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</si>
  <si>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</si>
  <si>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</si>
  <si>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</si>
  <si>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</si>
  <si>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</si>
  <si>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</si>
  <si>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</si>
  <si>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</si>
  <si>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</si>
  <si>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</si>
  <si>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</si>
  <si>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</si>
  <si>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</si>
  <si>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</si>
  <si>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</si>
  <si>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</si>
  <si>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</si>
  <si>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</si>
  <si>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</si>
  <si>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</si>
  <si>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</si>
  <si>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</si>
  <si>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</si>
  <si>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</si>
  <si>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</si>
  <si>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</si>
  <si>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</si>
  <si>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</si>
  <si>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</si>
  <si>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</si>
  <si>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</si>
  <si>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</si>
  <si>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</si>
  <si>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</si>
  <si>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</si>
  <si>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</si>
  <si>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</si>
  <si>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</si>
  <si>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</si>
  <si>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</si>
  <si>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</si>
  <si>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</si>
  <si>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</si>
  <si>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</si>
  <si>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</si>
  <si>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</si>
  <si>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</si>
  <si>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</si>
  <si>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</si>
  <si>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</si>
  <si>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</si>
  <si>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</si>
  <si>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</si>
  <si>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</si>
  <si>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</si>
  <si>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</si>
  <si>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</si>
  <si>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</si>
  <si>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</si>
  <si>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</si>
  <si>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</si>
  <si>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</si>
  <si>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</si>
  <si>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</si>
  <si>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</si>
  <si>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</si>
  <si>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</si>
  <si>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</si>
  <si>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</si>
  <si>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</si>
  <si>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</si>
  <si>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</si>
  <si>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</si>
  <si>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</si>
  <si>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</si>
  <si>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</si>
  <si>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</si>
  <si>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</si>
  <si>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</si>
  <si>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</si>
  <si>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</si>
  <si>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</si>
  <si>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</si>
  <si>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</si>
  <si>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</si>
  <si>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</si>
  <si>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</si>
  <si>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</si>
  <si>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</si>
  <si>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</si>
  <si>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</si>
  <si>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</si>
  <si>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</si>
  <si>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</si>
  <si>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</si>
  <si>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</si>
  <si>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</si>
  <si>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</si>
  <si>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</si>
  <si>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</si>
  <si>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</si>
  <si>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</si>
  <si>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</si>
  <si>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</si>
  <si>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</si>
  <si>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</si>
  <si>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</si>
  <si>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</si>
  <si>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</si>
  <si>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</si>
  <si>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</si>
  <si>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</si>
  <si>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</si>
  <si>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</si>
  <si>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</si>
  <si>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</si>
  <si>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</si>
  <si>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</si>
  <si>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</si>
  <si>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</si>
  <si>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</si>
  <si>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</si>
  <si>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</si>
  <si>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</si>
  <si>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</si>
  <si>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</si>
  <si>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</si>
  <si>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</si>
  <si>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</si>
  <si>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</si>
  <si>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</si>
  <si>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</si>
  <si>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</si>
  <si>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</si>
  <si>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</si>
  <si>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</si>
  <si>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</si>
  <si>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</si>
  <si>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</si>
  <si>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</si>
  <si>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</si>
  <si>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</si>
  <si>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</si>
  <si>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</si>
  <si>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</si>
  <si>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</si>
  <si>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</si>
  <si>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</si>
  <si>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</si>
  <si>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</si>
  <si>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</si>
  <si>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</si>
  <si>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</si>
  <si>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</si>
  <si>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</si>
  <si>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</si>
  <si>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</si>
  <si>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</si>
  <si>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</si>
  <si>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</si>
  <si>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</si>
  <si>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</si>
  <si>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</si>
  <si>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</si>
  <si>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</si>
  <si>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</si>
  <si>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</si>
  <si>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</si>
  <si>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</si>
  <si>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</si>
  <si>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</si>
  <si>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</si>
  <si>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</si>
  <si>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</si>
  <si>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</si>
  <si>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</si>
  <si>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</si>
  <si>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</si>
  <si>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</si>
  <si>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</si>
  <si>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</si>
  <si>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</si>
  <si>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</si>
  <si>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</si>
  <si>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</si>
  <si>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</si>
  <si>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</si>
  <si>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</si>
  <si>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</si>
  <si>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</si>
  <si>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</si>
  <si>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</si>
  <si>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</si>
  <si>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</si>
  <si>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</si>
  <si>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</si>
  <si>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</si>
  <si>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</si>
  <si>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</si>
  <si>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</si>
  <si>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</si>
  <si>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</si>
  <si>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</si>
  <si>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</si>
  <si>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</si>
  <si>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</si>
  <si>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</si>
  <si>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</si>
  <si>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</si>
  <si>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</si>
  <si>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</si>
  <si>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</si>
  <si>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</si>
  <si>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</si>
  <si>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</si>
  <si>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</si>
  <si>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</si>
  <si>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</si>
  <si>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</si>
  <si>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</si>
  <si>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</si>
  <si>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</si>
  <si>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</si>
  <si>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</si>
  <si>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</si>
  <si>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</si>
  <si>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</si>
  <si>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</si>
  <si>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</si>
  <si>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</si>
  <si>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</si>
  <si>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</si>
  <si>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</si>
  <si>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</si>
  <si>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</si>
  <si>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</si>
  <si>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</si>
  <si>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</si>
  <si>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</si>
  <si>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</si>
  <si>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</si>
  <si>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</si>
  <si>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</si>
  <si>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</si>
  <si>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</si>
  <si>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</si>
  <si>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</si>
  <si>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</si>
  <si>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</si>
  <si>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</si>
  <si>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</si>
  <si>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</si>
  <si>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</si>
  <si>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</si>
  <si>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</si>
  <si>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</si>
  <si>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</si>
  <si>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</si>
  <si>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</si>
  <si>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</si>
  <si>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</si>
  <si>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</si>
  <si>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</si>
  <si>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</si>
  <si>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</si>
  <si>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</si>
  <si>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</si>
  <si>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</si>
  <si>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</si>
  <si>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</si>
  <si>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</si>
  <si>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</si>
  <si>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</si>
  <si>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</si>
  <si>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</si>
  <si>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</si>
  <si>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</si>
  <si>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</si>
  <si>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</si>
  <si>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</si>
  <si>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</si>
  <si>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</si>
  <si>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</si>
  <si>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</si>
  <si>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</si>
  <si>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</si>
  <si>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</si>
  <si>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</si>
  <si>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</si>
  <si>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</si>
  <si>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</si>
  <si>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</si>
  <si>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</si>
  <si>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</si>
  <si>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</si>
  <si>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</si>
  <si>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</si>
  <si>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</si>
  <si>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</si>
  <si>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</si>
  <si>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</si>
  <si>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</si>
  <si>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</si>
  <si>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</si>
  <si>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</si>
  <si>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</si>
  <si>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</si>
  <si>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</si>
  <si>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</si>
  <si>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</si>
  <si>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</si>
  <si>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</si>
  <si>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</si>
  <si>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</si>
  <si>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</si>
  <si>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</si>
  <si>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</si>
  <si>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</si>
  <si>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</si>
  <si>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</si>
  <si>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</si>
  <si>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</si>
  <si>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</si>
  <si>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</si>
  <si>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</si>
  <si>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</si>
  <si>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</si>
  <si>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</si>
  <si>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</si>
  <si>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</si>
  <si>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</si>
  <si>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</si>
  <si>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</si>
  <si>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</si>
  <si>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</si>
  <si>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</si>
  <si>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</si>
  <si>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</si>
  <si>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</si>
  <si>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</si>
  <si>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</si>
  <si>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</si>
  <si>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</si>
  <si>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</si>
  <si>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</si>
  <si>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</si>
  <si>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</si>
  <si>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</si>
  <si>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</si>
  <si>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</si>
  <si>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</si>
  <si>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</si>
  <si>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</si>
  <si>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</si>
  <si>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</si>
  <si>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</si>
  <si>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</si>
  <si>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</si>
  <si>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</si>
  <si>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</si>
  <si>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</si>
  <si>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</si>
  <si>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</si>
  <si>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</si>
  <si>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</si>
  <si>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</si>
  <si>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</si>
  <si>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</si>
  <si>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</si>
  <si>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</si>
  <si>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</si>
  <si>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</si>
  <si>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</si>
  <si>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</si>
  <si>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</si>
  <si>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</si>
  <si>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</si>
  <si>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</si>
  <si>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</si>
  <si>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</si>
  <si>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</si>
  <si>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</si>
  <si>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</si>
  <si>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</si>
  <si>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</si>
  <si>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</si>
  <si>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</si>
  <si>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</si>
  <si>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</si>
  <si>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</si>
  <si>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</si>
  <si>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</si>
  <si>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</si>
  <si>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</si>
  <si>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</si>
  <si>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</si>
  <si>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</si>
  <si>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</si>
  <si>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</si>
  <si>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</si>
  <si>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</si>
  <si>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</si>
  <si>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</si>
  <si>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</si>
  <si>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</si>
  <si>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</si>
  <si>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</si>
  <si>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</si>
  <si>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</si>
  <si>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</si>
  <si>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</si>
  <si>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</si>
  <si>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</si>
  <si>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</si>
  <si>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</si>
  <si>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</si>
  <si>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</si>
  <si>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</si>
  <si>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</si>
  <si>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</si>
  <si>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</si>
  <si>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</si>
  <si>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</si>
  <si>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</si>
  <si>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</si>
  <si>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</si>
  <si>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</si>
  <si>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</si>
  <si>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</si>
  <si>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</si>
  <si>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</si>
  <si>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</si>
  <si>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</si>
  <si>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</si>
  <si>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</si>
  <si>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</si>
  <si>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</si>
  <si>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</si>
  <si>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</si>
  <si>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</si>
  <si>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</si>
  <si>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</si>
  <si>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</si>
  <si>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</si>
  <si>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</si>
  <si>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</si>
  <si>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</si>
  <si>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</si>
  <si>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</si>
  <si>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</si>
  <si>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</si>
  <si>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</si>
  <si>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</si>
  <si>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</si>
  <si>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</si>
  <si>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</si>
  <si>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</si>
  <si>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</si>
  <si>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</si>
  <si>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</si>
  <si>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</si>
  <si>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</si>
  <si>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</si>
  <si>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</si>
  <si>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</si>
  <si>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</si>
  <si>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</si>
  <si>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</si>
  <si>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</si>
  <si>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</si>
  <si>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</si>
  <si>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</si>
  <si>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</si>
  <si>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</si>
  <si>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</si>
  <si>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</si>
  <si>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</si>
  <si>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</si>
  <si>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</si>
  <si>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</si>
  <si>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</si>
  <si>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</si>
  <si>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</si>
  <si>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</si>
  <si>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</si>
  <si>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</si>
  <si>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</si>
  <si>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</si>
  <si>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</si>
  <si>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</si>
  <si>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</si>
  <si>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</si>
  <si>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</si>
  <si>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</si>
  <si>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</si>
  <si>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</si>
  <si>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</si>
  <si>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</si>
  <si>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</si>
  <si>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</si>
  <si>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</si>
  <si>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</si>
  <si>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</si>
  <si>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</si>
  <si>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</si>
  <si>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</si>
  <si>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</si>
  <si>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</si>
  <si>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</si>
  <si>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</si>
  <si>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</si>
  <si>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</si>
  <si>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</si>
  <si>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</si>
  <si>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</si>
  <si>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</si>
  <si>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</si>
  <si>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</si>
  <si>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</si>
  <si>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</si>
  <si>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</si>
  <si>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</si>
  <si>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</si>
  <si>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</si>
  <si>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</si>
  <si>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</si>
  <si>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</si>
  <si>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</si>
  <si>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</si>
  <si>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</si>
  <si>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</si>
  <si>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</si>
  <si>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</si>
  <si>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</si>
  <si>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</si>
  <si>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</si>
  <si>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</si>
  <si>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</si>
  <si>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</si>
  <si>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</si>
  <si>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</si>
  <si>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</si>
  <si>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</si>
  <si>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</si>
  <si>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</si>
  <si>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</si>
  <si>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</si>
  <si>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</si>
  <si>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</si>
  <si>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</si>
  <si>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</si>
  <si>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</si>
  <si>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</si>
  <si>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</si>
  <si>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</si>
  <si>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</si>
  <si>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</si>
  <si>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</si>
  <si>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</si>
  <si>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</si>
  <si>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</si>
  <si>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</si>
  <si>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</si>
  <si>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</si>
  <si>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</si>
  <si>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</si>
  <si>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</si>
  <si>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</si>
  <si>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</si>
  <si>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</si>
  <si>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</si>
  <si>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</si>
  <si>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</si>
  <si>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</si>
  <si>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</si>
  <si>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</si>
  <si>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</si>
  <si>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</si>
  <si>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</si>
  <si>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</si>
  <si>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</si>
  <si>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</si>
  <si>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</si>
  <si>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</si>
  <si>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</si>
  <si>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</si>
  <si>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</si>
  <si>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</si>
  <si>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</si>
  <si>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</si>
  <si>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</si>
  <si>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</si>
  <si>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</si>
  <si>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</si>
  <si>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</si>
  <si>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</si>
  <si>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</si>
  <si>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</si>
  <si>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</si>
  <si>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</si>
  <si>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</si>
  <si>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</si>
  <si>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</si>
  <si>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</si>
  <si>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</si>
  <si>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</si>
  <si>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</si>
  <si>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</si>
  <si>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</si>
  <si>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</si>
  <si>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</si>
  <si>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</si>
  <si>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</si>
  <si>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</si>
  <si>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</si>
  <si>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</si>
  <si>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</si>
  <si>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</si>
  <si>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</si>
  <si>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</si>
  <si>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</si>
  <si>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</si>
  <si>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</si>
  <si>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</si>
  <si>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</si>
  <si>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</si>
  <si>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</si>
  <si>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</si>
  <si>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</si>
  <si>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</si>
  <si>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</si>
  <si>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</si>
  <si>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</si>
  <si>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</si>
  <si>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</si>
  <si>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</si>
  <si>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</si>
  <si>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</si>
  <si>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</si>
  <si>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</si>
  <si>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</si>
  <si>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</si>
  <si>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</si>
  <si>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</si>
  <si>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</si>
  <si>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</si>
  <si>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</si>
  <si>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</si>
  <si>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</si>
  <si>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</si>
  <si>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</si>
  <si>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</si>
  <si>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</si>
  <si>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</si>
  <si>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</si>
  <si>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</si>
  <si>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</si>
  <si>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</si>
  <si>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</si>
  <si>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</si>
  <si>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</si>
  <si>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</si>
  <si>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</si>
  <si>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</si>
  <si>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</si>
  <si>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</si>
  <si>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</si>
  <si>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</si>
  <si>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</si>
  <si>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</si>
  <si>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</si>
  <si>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</si>
  <si>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</si>
  <si>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</si>
  <si>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</si>
  <si>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</si>
  <si>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</si>
  <si>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</si>
  <si>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</si>
  <si>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</si>
  <si>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</si>
  <si>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</si>
  <si>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</si>
  <si>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</si>
  <si>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</si>
  <si>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</si>
  <si>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</si>
  <si>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</si>
  <si>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</si>
  <si>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</si>
  <si>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</si>
  <si>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</si>
  <si>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</si>
  <si>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</si>
  <si>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</si>
  <si>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</si>
  <si>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</si>
  <si>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</si>
  <si>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</si>
  <si>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</si>
  <si>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</si>
  <si>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</si>
  <si>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</si>
  <si>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</si>
  <si>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</si>
  <si>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</si>
  <si>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</si>
  <si>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</si>
  <si>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</si>
  <si>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</si>
  <si>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</si>
  <si>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</si>
  <si>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</si>
  <si>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</si>
  <si>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</si>
  <si>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</si>
  <si>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</si>
  <si>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</si>
  <si>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</si>
  <si>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</si>
  <si>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</si>
  <si>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</si>
  <si>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</si>
  <si>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</si>
  <si>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</si>
  <si>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</si>
  <si>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</si>
  <si>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</si>
  <si>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</si>
  <si>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</si>
  <si>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</si>
  <si>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</si>
  <si>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</si>
  <si>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</si>
  <si>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</si>
  <si>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</si>
  <si>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</si>
  <si>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</si>
  <si>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</si>
  <si>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</si>
  <si>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</si>
  <si>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</si>
  <si>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</si>
  <si>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</si>
  <si>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</si>
  <si>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</si>
  <si>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</si>
  <si>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</si>
  <si>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</si>
  <si>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</si>
  <si>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</si>
  <si>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</si>
  <si>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</si>
  <si>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</si>
  <si>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</si>
  <si>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</si>
  <si>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</si>
  <si>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</si>
  <si>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</si>
  <si>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</si>
  <si>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</si>
  <si>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</si>
  <si>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</si>
  <si>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</si>
  <si>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</si>
  <si>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</si>
  <si>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</si>
  <si>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</si>
  <si>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</si>
  <si>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</si>
  <si>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</si>
  <si>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</si>
  <si>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</si>
  <si>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</si>
  <si>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</si>
  <si>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</si>
  <si>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</si>
  <si>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</si>
  <si>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</si>
  <si>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</si>
  <si>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</si>
  <si>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</si>
  <si>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</si>
  <si>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</si>
  <si>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</si>
  <si>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</si>
  <si>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</si>
  <si>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</si>
  <si>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</si>
  <si>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</si>
  <si>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</si>
  <si>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</si>
  <si>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</si>
  <si>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</si>
  <si>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</si>
  <si>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</si>
  <si>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</si>
  <si>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</si>
  <si>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</si>
  <si>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</si>
  <si>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</si>
  <si>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</si>
  <si>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</si>
  <si>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</si>
  <si>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</si>
  <si>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</si>
  <si>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</si>
  <si>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</si>
  <si>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</si>
  <si>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</si>
  <si>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</si>
  <si>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</si>
  <si>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</si>
  <si>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</si>
  <si>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</si>
  <si>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</si>
  <si>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</si>
  <si>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</si>
  <si>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</si>
  <si>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</si>
  <si>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</si>
  <si>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</si>
  <si>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</si>
  <si>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</si>
  <si>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</si>
  <si>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</si>
  <si>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</si>
  <si>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</si>
  <si>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</si>
  <si>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</si>
  <si>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</si>
  <si>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</si>
  <si>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</si>
  <si>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</si>
  <si>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</si>
  <si>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</si>
  <si>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</si>
  <si>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</si>
  <si>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</si>
  <si>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</si>
  <si>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</si>
  <si>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</si>
  <si>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</si>
  <si>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</si>
  <si>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</si>
  <si>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</si>
  <si>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</si>
  <si>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</si>
  <si>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</si>
  <si>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</si>
  <si>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</si>
  <si>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</si>
  <si>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</si>
  <si>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</si>
  <si>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</si>
  <si>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</si>
  <si>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</si>
  <si>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</si>
  <si>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</si>
  <si>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</si>
  <si>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</si>
  <si>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</si>
  <si>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</si>
  <si>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</si>
  <si>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</si>
  <si>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</si>
  <si>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</si>
  <si>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</si>
  <si>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</si>
  <si>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</si>
  <si>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</si>
  <si>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</si>
  <si>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</si>
  <si>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</si>
  <si>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</si>
  <si>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</si>
  <si>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</si>
  <si>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</si>
  <si>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</si>
  <si>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</si>
  <si>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</si>
  <si>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</si>
  <si>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</si>
  <si>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</si>
  <si>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</si>
  <si>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</si>
  <si>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</si>
  <si>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</si>
  <si>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</si>
  <si>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</si>
  <si>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</si>
  <si>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</si>
  <si>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</si>
  <si>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</si>
  <si>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</si>
  <si>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</si>
  <si>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</si>
  <si>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</si>
  <si>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</si>
  <si>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</si>
  <si>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</si>
  <si>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</si>
  <si>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</si>
  <si>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</si>
  <si>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</si>
  <si>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</si>
  <si>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</si>
  <si>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</si>
  <si>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</si>
  <si>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</si>
  <si>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</si>
  <si>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</si>
  <si>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</si>
  <si>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</si>
  <si>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</si>
  <si>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</si>
  <si>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</si>
  <si>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</si>
  <si>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</si>
  <si>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</si>
  <si>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</si>
  <si>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</si>
  <si>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</si>
  <si>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</si>
  <si>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</si>
  <si>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</si>
  <si>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</si>
  <si>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</si>
  <si>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</si>
  <si>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</si>
  <si>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</si>
  <si>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</si>
  <si>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</si>
  <si>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</si>
  <si>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</si>
  <si>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</si>
  <si>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</si>
  <si>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</si>
  <si>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</si>
  <si>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</si>
  <si>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</si>
  <si>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</si>
  <si>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</si>
  <si>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</si>
  <si>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</si>
  <si>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</si>
  <si>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</si>
  <si>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</si>
  <si>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</si>
  <si>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</si>
  <si>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</si>
  <si>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</si>
  <si>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</si>
  <si>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</si>
  <si>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</si>
  <si>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</si>
  <si>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</si>
  <si>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</si>
  <si>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</si>
  <si>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</si>
  <si>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</si>
  <si>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</si>
  <si>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</si>
  <si>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</si>
  <si>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</si>
  <si>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</si>
  <si>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</si>
  <si>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</si>
  <si>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</si>
  <si>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</si>
  <si>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</si>
  <si>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</si>
  <si>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</si>
  <si>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</si>
  <si>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</si>
  <si>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</si>
  <si>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</si>
  <si>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</si>
  <si>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</si>
  <si>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</si>
  <si>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</si>
  <si>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</si>
  <si>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</si>
  <si>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</si>
  <si>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</si>
  <si>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</si>
  <si>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</si>
  <si>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</si>
  <si>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</si>
  <si>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</si>
  <si>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</si>
  <si>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</si>
  <si>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</si>
  <si>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</si>
  <si>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</si>
  <si>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</si>
  <si>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</si>
  <si>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</si>
  <si>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</si>
  <si>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</si>
  <si>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</si>
  <si>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</si>
  <si>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</si>
  <si>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</si>
  <si>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</si>
  <si>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</si>
  <si>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</si>
  <si>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</si>
  <si>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</si>
  <si>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</si>
  <si>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</si>
  <si>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</si>
  <si>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</si>
  <si>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</si>
  <si>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</si>
  <si>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</si>
  <si>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</si>
  <si>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</si>
  <si>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</si>
  <si>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</si>
  <si>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</si>
  <si>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</si>
  <si>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</si>
  <si>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</si>
  <si>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</si>
  <si>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</si>
  <si>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</si>
  <si>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</si>
  <si>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</si>
  <si>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</si>
  <si>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</si>
  <si>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</si>
  <si>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</si>
  <si>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</si>
  <si>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</si>
  <si>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</si>
  <si>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</si>
  <si>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</si>
  <si>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</si>
  <si>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</si>
  <si>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</si>
  <si>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</si>
  <si>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</si>
  <si>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</si>
  <si>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</si>
  <si>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</si>
  <si>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</si>
  <si>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</si>
  <si>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</si>
  <si>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</si>
  <si>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</si>
  <si>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</si>
  <si>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</si>
  <si>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</si>
  <si>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</si>
  <si>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</si>
  <si>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</si>
  <si>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</si>
  <si>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</si>
  <si>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</si>
  <si>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</si>
  <si>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</si>
  <si>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</si>
  <si>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</si>
  <si>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</si>
  <si>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</si>
  <si>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</si>
  <si>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</si>
  <si>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</si>
  <si>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</si>
  <si>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</si>
  <si>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</si>
  <si>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</si>
  <si>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</si>
  <si>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</si>
  <si>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</si>
  <si>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</si>
  <si>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</si>
  <si>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</si>
  <si>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</si>
  <si>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</si>
  <si>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</si>
  <si>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</si>
  <si>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</si>
  <si>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</si>
  <si>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</si>
  <si>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</si>
  <si>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</si>
  <si>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</si>
  <si>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</si>
  <si>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</si>
  <si>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</si>
  <si>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</si>
  <si>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</si>
  <si>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</si>
  <si>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</si>
  <si>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</si>
  <si>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</si>
  <si>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</si>
  <si>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</si>
  <si>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</si>
  <si>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</si>
  <si>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</si>
  <si>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</si>
  <si>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</si>
  <si>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</si>
  <si>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</si>
  <si>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</si>
  <si>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</si>
  <si>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</si>
  <si>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</si>
  <si>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</si>
  <si>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</si>
  <si>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</si>
  <si>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</si>
  <si>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</si>
  <si>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</si>
  <si>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</si>
  <si>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</si>
  <si>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</si>
  <si>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</si>
  <si>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</si>
  <si>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</si>
  <si>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</si>
  <si>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</si>
  <si>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</si>
  <si>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</si>
  <si>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</si>
  <si>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</si>
  <si>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</si>
  <si>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</si>
  <si>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</si>
  <si>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</si>
  <si>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</si>
  <si>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</si>
  <si>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</si>
  <si>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</si>
  <si>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</si>
  <si>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</si>
  <si>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</si>
  <si>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</si>
  <si>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</si>
  <si>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</si>
  <si>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</si>
  <si>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</si>
  <si>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</si>
  <si>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</si>
  <si>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</si>
  <si>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</si>
  <si>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</si>
  <si>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</si>
  <si>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</si>
  <si>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</si>
  <si>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</si>
  <si>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</si>
  <si>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</si>
  <si>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</si>
  <si>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</si>
  <si>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</si>
  <si>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</si>
  <si>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</si>
  <si>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</si>
  <si>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</si>
  <si>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</si>
  <si>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</si>
  <si>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</si>
  <si>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</si>
  <si>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</si>
  <si>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</si>
  <si>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</si>
  <si>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</si>
  <si>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</si>
  <si>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</si>
  <si>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</si>
  <si>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</si>
  <si>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</si>
  <si>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</si>
  <si>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</si>
  <si>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</si>
  <si>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</si>
  <si>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</si>
  <si>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</si>
  <si>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</si>
  <si>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</si>
  <si>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</si>
  <si>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</si>
  <si>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</si>
  <si>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</si>
  <si>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</si>
  <si>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</si>
  <si>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</si>
  <si>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</si>
  <si>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</si>
  <si>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</si>
  <si>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</si>
  <si>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</si>
  <si>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</si>
  <si>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</si>
  <si>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</si>
  <si>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</si>
  <si>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</si>
  <si>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</si>
  <si>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</si>
  <si>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</si>
  <si>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</si>
  <si>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</si>
  <si>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</si>
  <si>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</si>
  <si>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</si>
  <si>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</si>
  <si>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</si>
  <si>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</si>
  <si>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</si>
  <si>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</si>
  <si>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</si>
  <si>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</si>
  <si>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</si>
  <si>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</si>
  <si>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</si>
  <si>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</si>
  <si>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</si>
  <si>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</si>
  <si>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</si>
  <si>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</si>
  <si>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</si>
  <si>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</si>
  <si>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</si>
  <si>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</si>
  <si>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</si>
  <si>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</si>
  <si>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</si>
  <si>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</si>
  <si>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</si>
  <si>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</si>
  <si>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</si>
  <si>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</si>
  <si>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</si>
  <si>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</si>
  <si>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</si>
  <si>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</si>
  <si>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</si>
  <si>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</si>
  <si>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</si>
  <si>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</si>
  <si>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</si>
  <si>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</si>
  <si>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</si>
  <si>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</si>
  <si>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</si>
  <si>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</si>
  <si>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</si>
  <si>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</si>
  <si>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</si>
  <si>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</si>
  <si>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</si>
  <si>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</si>
  <si>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</si>
  <si>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</si>
  <si>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</si>
  <si>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</si>
  <si>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</si>
  <si>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</si>
  <si>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</si>
  <si>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</si>
  <si>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</si>
  <si>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</si>
  <si>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</si>
  <si>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</si>
  <si>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</si>
  <si>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</si>
  <si>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</si>
  <si>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</si>
  <si>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</si>
  <si>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</si>
  <si>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</si>
  <si>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</si>
  <si>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</si>
  <si>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</si>
  <si>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</si>
  <si>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</si>
  <si>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</si>
  <si>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</si>
  <si>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</si>
  <si>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</si>
  <si>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</si>
  <si>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</si>
  <si>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</si>
  <si>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</si>
  <si>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</si>
  <si>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</si>
  <si>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</si>
  <si>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</si>
  <si>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</si>
  <si>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</si>
  <si>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</si>
  <si>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</si>
  <si>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</si>
  <si>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</si>
  <si>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</si>
  <si>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</si>
  <si>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</si>
  <si>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</si>
  <si>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</si>
  <si>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</si>
  <si>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</si>
  <si>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</si>
  <si>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</si>
  <si>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</si>
  <si>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</si>
  <si>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</si>
  <si>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</si>
  <si>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</si>
  <si>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</si>
  <si>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</si>
  <si>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</si>
  <si>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</si>
  <si>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</si>
  <si>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</si>
  <si>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</si>
  <si>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</si>
  <si>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</si>
  <si>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</si>
  <si>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</si>
  <si>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</si>
  <si>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</si>
  <si>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</si>
  <si>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</si>
  <si>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</si>
  <si>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</si>
  <si>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</si>
  <si>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</si>
  <si>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</si>
  <si>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</si>
  <si>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</si>
  <si>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</si>
  <si>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</si>
  <si>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</si>
  <si>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</si>
  <si>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</si>
  <si>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</si>
  <si>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</si>
  <si>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</si>
  <si>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</si>
  <si>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</si>
  <si>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</si>
  <si>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</si>
  <si>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</si>
  <si>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</si>
  <si>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</si>
  <si>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</si>
  <si>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</si>
  <si>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</si>
  <si>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</si>
  <si>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</si>
  <si>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</si>
  <si>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</si>
  <si>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</si>
  <si>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</si>
  <si>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</si>
  <si>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</si>
  <si>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</si>
  <si>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</si>
  <si>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</si>
  <si>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</si>
  <si>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</si>
  <si>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</si>
  <si>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</si>
  <si>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</si>
  <si>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</si>
  <si>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</si>
  <si>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</si>
  <si>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</si>
  <si>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</si>
  <si>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</si>
  <si>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</si>
  <si>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</si>
  <si>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</si>
  <si>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</si>
  <si>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</si>
  <si>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</si>
  <si>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</si>
  <si>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</si>
  <si>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</si>
  <si>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</si>
  <si>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</si>
  <si>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</si>
  <si>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</si>
  <si>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</si>
  <si>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</si>
  <si>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</si>
  <si>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</si>
  <si>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</si>
  <si>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</si>
  <si>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</si>
  <si>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</si>
  <si>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</si>
  <si>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</si>
  <si>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</si>
  <si>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</si>
  <si>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</si>
  <si>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</si>
  <si>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</si>
  <si>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</si>
  <si>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</si>
  <si>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</si>
  <si>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</si>
  <si>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</si>
  <si>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</si>
  <si>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</si>
  <si>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</si>
  <si>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</si>
  <si>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</si>
  <si>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</si>
  <si>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</si>
  <si>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</si>
  <si>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</si>
  <si>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</si>
  <si>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</si>
  <si>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</si>
  <si>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</si>
  <si>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</si>
  <si>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</si>
  <si>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</si>
  <si>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</si>
  <si>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</si>
  <si>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</si>
  <si>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</si>
  <si>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</si>
  <si>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</si>
  <si>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</si>
  <si>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</si>
  <si>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</si>
  <si>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</si>
  <si>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</si>
  <si>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</si>
  <si>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</si>
  <si>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</si>
  <si>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</si>
  <si>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</si>
  <si>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</si>
  <si>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</si>
  <si>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</si>
  <si>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</si>
  <si>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</si>
  <si>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</si>
  <si>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</si>
  <si>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</si>
  <si>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</si>
  <si>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</si>
  <si>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</si>
  <si>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</si>
  <si>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</si>
  <si>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</si>
  <si>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</si>
  <si>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</si>
  <si>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</si>
  <si>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</si>
  <si>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</si>
  <si>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</si>
  <si>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</si>
  <si>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</si>
  <si>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</si>
  <si>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</si>
  <si>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</si>
  <si>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</si>
  <si>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</si>
  <si>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</si>
  <si>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</si>
  <si>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</si>
  <si>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</si>
  <si>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</si>
  <si>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</si>
  <si>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</si>
  <si>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</si>
  <si>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</si>
  <si>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</si>
  <si>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</si>
  <si>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</si>
  <si>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</si>
  <si>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</si>
  <si>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</si>
  <si>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</si>
  <si>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</si>
  <si>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</si>
  <si>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</si>
  <si>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</si>
  <si>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</si>
  <si>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</si>
  <si>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</si>
  <si>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</si>
  <si>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</si>
  <si>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</si>
  <si>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</si>
  <si>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</si>
  <si>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</si>
  <si>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</si>
  <si>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</si>
  <si>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</si>
  <si>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</si>
  <si>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</si>
  <si>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</si>
  <si>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</si>
  <si>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</si>
  <si>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</si>
  <si>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</si>
  <si>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</si>
  <si>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</si>
  <si>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</si>
  <si>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</si>
  <si>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</si>
  <si>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</si>
  <si>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</si>
  <si>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</si>
  <si>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</si>
  <si>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</si>
  <si>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</si>
  <si>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</si>
  <si>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</si>
  <si>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</si>
  <si>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</si>
  <si>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</si>
  <si>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</si>
  <si>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</si>
  <si>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</si>
  <si>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</si>
  <si>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</si>
  <si>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</si>
  <si>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</si>
  <si>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</si>
  <si>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</si>
  <si>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</si>
  <si>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</si>
  <si>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</si>
  <si>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</si>
  <si>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</si>
  <si>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</si>
  <si>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</si>
  <si>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</si>
  <si>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</si>
  <si>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</si>
  <si>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</si>
  <si>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</si>
  <si>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</si>
  <si>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</si>
  <si>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</si>
  <si>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</si>
  <si>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</si>
  <si>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</si>
  <si>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</si>
  <si>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</si>
  <si>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</si>
  <si>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</si>
  <si>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</si>
  <si>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</si>
  <si>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</si>
  <si>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</si>
  <si>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</si>
  <si>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</si>
  <si>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</si>
  <si>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</si>
  <si>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</si>
  <si>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</si>
  <si>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</si>
  <si>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</si>
  <si>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</si>
  <si>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</si>
  <si>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</si>
  <si>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</si>
  <si>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</si>
  <si>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</si>
  <si>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</si>
  <si>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</si>
  <si>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</si>
  <si>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</si>
  <si>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</si>
  <si>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</si>
  <si>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</si>
  <si>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</si>
  <si>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</si>
  <si>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</si>
  <si>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</si>
  <si>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</si>
  <si>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</si>
  <si>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</si>
  <si>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</si>
  <si>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</si>
  <si>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</si>
  <si>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</si>
  <si>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</si>
  <si>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</si>
  <si>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</si>
  <si>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</si>
  <si>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</si>
  <si>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</si>
  <si>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</si>
  <si>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</si>
  <si>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</si>
  <si>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</si>
  <si>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</si>
  <si>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</si>
  <si>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</si>
  <si>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</si>
  <si>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</si>
  <si>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</si>
  <si>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</si>
  <si>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</si>
  <si>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</si>
  <si>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</si>
  <si>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</si>
  <si>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</si>
  <si>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</si>
  <si>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</si>
  <si>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</si>
  <si>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</si>
  <si>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</si>
  <si>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</si>
  <si>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</si>
  <si>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</si>
  <si>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</si>
  <si>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</si>
  <si>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</si>
  <si>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</si>
  <si>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</si>
  <si>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</si>
  <si>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</si>
  <si>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</si>
  <si>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</si>
  <si>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</si>
  <si>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</si>
  <si>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</si>
  <si>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</si>
  <si>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</si>
  <si>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</si>
  <si>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</si>
  <si>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</si>
  <si>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</si>
  <si>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</si>
  <si>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</si>
  <si>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</si>
  <si>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</si>
  <si>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</si>
  <si>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</si>
  <si>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</si>
  <si>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</si>
  <si>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</si>
  <si>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</si>
  <si>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</si>
  <si>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</si>
  <si>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</si>
  <si>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</si>
  <si>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</si>
  <si>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</si>
  <si>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</si>
  <si>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</si>
  <si>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</si>
  <si>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</si>
  <si>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</si>
  <si>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</si>
  <si>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</si>
  <si>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</si>
  <si>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</si>
  <si>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</si>
  <si>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</si>
  <si>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</si>
  <si>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</si>
  <si>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</si>
  <si>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</si>
  <si>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</si>
  <si>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</si>
  <si>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</si>
  <si>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</si>
  <si>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</si>
  <si>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</si>
  <si>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</si>
  <si>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</si>
  <si>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</si>
  <si>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</si>
  <si>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</si>
  <si>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</si>
  <si>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</si>
  <si>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</si>
  <si>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</si>
  <si>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</si>
  <si>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</si>
  <si>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</si>
  <si>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</si>
  <si>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</si>
  <si>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</si>
  <si>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</si>
  <si>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</si>
  <si>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</si>
  <si>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</si>
  <si>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</si>
  <si>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</si>
  <si>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</si>
  <si>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</si>
  <si>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</si>
  <si>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</si>
  <si>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</si>
  <si>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</si>
  <si>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</si>
  <si>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</si>
  <si>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</si>
  <si>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</si>
  <si>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</si>
  <si>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</si>
  <si>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</si>
  <si>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</si>
  <si>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</si>
  <si>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</si>
  <si>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</si>
  <si>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</si>
  <si>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</si>
  <si>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</si>
  <si>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</si>
  <si>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</si>
  <si>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</si>
  <si>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</si>
  <si>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</si>
  <si>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</si>
  <si>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</si>
  <si>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</si>
  <si>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</si>
  <si>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</si>
  <si>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</si>
  <si>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</si>
  <si>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</si>
  <si>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</si>
  <si>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</si>
  <si>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</si>
  <si>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</si>
  <si>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</si>
  <si>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</si>
  <si>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</si>
  <si>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</si>
  <si>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</si>
  <si>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</si>
  <si>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</si>
  <si>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</si>
  <si>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</si>
  <si>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</si>
  <si>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</si>
  <si>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</si>
  <si>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</si>
  <si>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</si>
  <si>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</si>
  <si>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</si>
  <si>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</si>
  <si>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</si>
  <si>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</si>
  <si>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</si>
  <si>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</si>
  <si>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</si>
  <si>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</si>
  <si>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</si>
  <si>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</si>
  <si>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</si>
  <si>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</si>
  <si>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</si>
  <si>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</si>
  <si>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</si>
  <si>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</si>
  <si>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</si>
  <si>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</si>
  <si>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</si>
  <si>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</si>
  <si>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</si>
  <si>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</si>
  <si>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</si>
  <si>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</si>
  <si>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</si>
  <si>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</si>
  <si>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</si>
  <si>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</si>
  <si>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</si>
  <si>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</si>
  <si>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</si>
  <si>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</si>
  <si>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</si>
  <si>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</si>
  <si>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</si>
  <si>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</si>
  <si>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</si>
  <si>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</si>
  <si>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</si>
  <si>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</si>
  <si>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</si>
  <si>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</si>
  <si>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</si>
  <si>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</si>
  <si>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</si>
  <si>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</si>
  <si>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</si>
  <si>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</si>
  <si>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</si>
  <si>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</si>
  <si>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</si>
  <si>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</si>
  <si>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</si>
  <si>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</si>
  <si>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</si>
  <si>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</si>
  <si>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</si>
  <si>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</si>
  <si>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</si>
  <si>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</si>
  <si>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</si>
  <si>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</si>
  <si>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</si>
  <si>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</si>
  <si>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</si>
  <si>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</si>
  <si>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</si>
  <si>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</si>
  <si>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</si>
  <si>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</si>
  <si>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</si>
  <si>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</si>
  <si>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</si>
  <si>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</si>
  <si>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</si>
  <si>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</si>
  <si>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</si>
  <si>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</si>
  <si>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</si>
  <si>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</si>
  <si>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</si>
  <si>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</si>
  <si>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</si>
  <si>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</si>
  <si>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</si>
  <si>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</si>
  <si>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</si>
  <si>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</si>
  <si>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</si>
  <si>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</si>
  <si>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</si>
  <si>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</si>
  <si>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</si>
  <si>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</si>
  <si>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</si>
  <si>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</si>
  <si>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</si>
  <si>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</si>
  <si>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</si>
  <si>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</si>
  <si>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</si>
  <si>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</si>
  <si>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</si>
  <si>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</si>
  <si>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</si>
  <si>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</si>
  <si>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</si>
  <si>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</si>
  <si>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</si>
  <si>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</si>
  <si>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</si>
  <si>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</si>
  <si>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</si>
  <si>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</si>
  <si>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</si>
  <si>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</si>
  <si>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</si>
  <si>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</si>
  <si>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</si>
  <si>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</si>
  <si>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</si>
  <si>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</si>
  <si>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</si>
  <si>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</si>
  <si>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</si>
  <si>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</si>
  <si>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</si>
  <si>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</si>
  <si>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</si>
  <si>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</si>
  <si>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</si>
  <si>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</si>
  <si>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</si>
  <si>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</si>
  <si>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</si>
  <si>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</si>
  <si>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</si>
  <si>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</si>
  <si>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</si>
  <si>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</si>
  <si>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</si>
  <si>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</si>
  <si>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</si>
  <si>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</si>
  <si>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</si>
  <si>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</si>
  <si>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</si>
  <si>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</si>
  <si>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</si>
  <si>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</si>
  <si>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</si>
  <si>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</si>
  <si>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</si>
  <si>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</si>
  <si>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</si>
  <si>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</si>
  <si>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</si>
  <si>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</si>
  <si>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</si>
  <si>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</si>
  <si>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</si>
  <si>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</si>
  <si>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</si>
  <si>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</si>
  <si>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</si>
  <si>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</si>
  <si>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</si>
  <si>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</si>
  <si>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</si>
  <si>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</si>
  <si>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</si>
  <si>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</si>
  <si>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</si>
  <si>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</si>
  <si>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</si>
  <si>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</si>
  <si>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</si>
  <si>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</si>
  <si>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</si>
  <si>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</si>
  <si>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</si>
  <si>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</si>
  <si>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</si>
  <si>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</si>
  <si>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</si>
  <si>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</si>
  <si>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</si>
  <si>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</si>
  <si>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</si>
  <si>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</si>
  <si>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</si>
  <si>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</si>
  <si>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</si>
  <si>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</si>
  <si>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</si>
  <si>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</si>
  <si>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</si>
  <si>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</si>
  <si>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</si>
  <si>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</si>
  <si>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</si>
  <si>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</si>
  <si>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</si>
  <si>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</si>
  <si>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</si>
  <si>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</si>
  <si>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</si>
  <si>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</si>
  <si>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</si>
  <si>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</si>
  <si>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</si>
  <si>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</si>
  <si>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</si>
  <si>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</si>
  <si>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</si>
  <si>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</si>
  <si>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</si>
  <si>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</si>
  <si>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</si>
  <si>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</si>
  <si>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</si>
  <si>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</si>
  <si>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</si>
  <si>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</si>
  <si>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</si>
  <si>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</si>
  <si>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</si>
  <si>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</si>
  <si>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</si>
  <si>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</si>
  <si>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</si>
  <si>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</si>
  <si>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</si>
  <si>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</si>
  <si>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</si>
  <si>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</si>
  <si>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</si>
  <si>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</si>
  <si>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</si>
  <si>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</si>
  <si>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</si>
  <si>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</si>
  <si>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</si>
  <si>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</si>
  <si>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</si>
  <si>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</si>
  <si>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</si>
  <si>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</si>
  <si>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</si>
  <si>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</si>
  <si>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</si>
  <si>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</si>
  <si>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</si>
  <si>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</si>
  <si>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</si>
  <si>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</si>
  <si>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</si>
  <si>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</si>
  <si>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</si>
  <si>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</si>
  <si>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</si>
  <si>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</si>
  <si>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</si>
  <si>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</si>
  <si>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</si>
  <si>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</si>
  <si>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</si>
  <si>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</si>
  <si>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</si>
  <si>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</si>
  <si>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</si>
  <si>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</si>
  <si>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</si>
  <si>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</si>
  <si>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</si>
  <si>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</si>
  <si>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</si>
  <si>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</si>
  <si>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</si>
  <si>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</si>
  <si>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</si>
  <si>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</si>
  <si>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</si>
  <si>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</si>
  <si>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</si>
  <si>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</si>
  <si>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</si>
  <si>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</si>
  <si>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</si>
  <si>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</si>
  <si>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</si>
  <si>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</si>
  <si>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</si>
  <si>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</si>
  <si>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</si>
  <si>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</si>
  <si>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</si>
  <si>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</si>
  <si>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</si>
  <si>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</si>
  <si>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</si>
  <si>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</si>
  <si>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</si>
  <si>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</si>
  <si>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</si>
  <si>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</si>
  <si>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</si>
  <si>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</si>
  <si>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</si>
  <si>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</si>
  <si>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</si>
  <si>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</si>
  <si>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</si>
  <si>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</si>
  <si>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</si>
  <si>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</si>
  <si>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</si>
  <si>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</si>
  <si>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</si>
  <si>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</si>
  <si>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</si>
  <si>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</si>
  <si>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</si>
  <si>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</si>
  <si>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</si>
  <si>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</si>
  <si>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</si>
  <si>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</si>
  <si>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</si>
  <si>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</si>
  <si>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</si>
  <si>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</si>
  <si>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</si>
  <si>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</si>
  <si>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</si>
  <si>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</si>
  <si>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</si>
  <si>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</si>
  <si>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</si>
  <si>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</si>
  <si>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</si>
  <si>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</si>
  <si>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</si>
  <si>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</si>
  <si>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</si>
  <si>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</si>
  <si>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</si>
  <si>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</si>
  <si>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</si>
  <si>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</si>
  <si>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</si>
  <si>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</si>
  <si>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</si>
  <si>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</si>
  <si>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</si>
  <si>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</si>
  <si>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</si>
  <si>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</si>
  <si>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</si>
  <si>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</si>
  <si>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</si>
  <si>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</si>
  <si>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</si>
  <si>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</si>
  <si>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</si>
  <si>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</si>
  <si>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</si>
  <si>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</si>
  <si>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</si>
  <si>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</si>
  <si>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</si>
  <si>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</si>
  <si>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</si>
  <si>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</si>
  <si>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</si>
  <si>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</si>
  <si>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</si>
  <si>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</si>
  <si>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</si>
  <si>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</si>
  <si>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</si>
  <si>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</si>
  <si>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</si>
  <si>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</si>
  <si>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</si>
  <si>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</si>
  <si>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</si>
  <si>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</si>
  <si>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</si>
  <si>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</si>
  <si>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</si>
  <si>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</si>
  <si>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</si>
  <si>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</si>
  <si>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</si>
  <si>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</si>
  <si>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</si>
  <si>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</si>
  <si>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</si>
  <si>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</si>
  <si>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</si>
  <si>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</si>
  <si>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</si>
  <si>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</si>
  <si>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</si>
  <si>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</si>
  <si>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</si>
  <si>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</si>
  <si>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</si>
  <si>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</si>
  <si>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</si>
  <si>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</si>
  <si>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</si>
  <si>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</si>
  <si>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</si>
  <si>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</si>
  <si>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</si>
  <si>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</si>
  <si>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</si>
  <si>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</si>
  <si>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</si>
  <si>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</si>
  <si>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</si>
  <si>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</si>
  <si>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</si>
  <si>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</si>
  <si>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</si>
  <si>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</si>
  <si>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</si>
  <si>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</si>
  <si>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</si>
  <si>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</si>
  <si>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</si>
  <si>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</si>
  <si>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</si>
  <si>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</si>
  <si>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</si>
  <si>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</si>
  <si>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</si>
  <si>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</si>
  <si>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</si>
  <si>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</si>
  <si>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</si>
  <si>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</si>
  <si>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</si>
  <si>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</si>
  <si>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</si>
  <si>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</si>
  <si>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</si>
  <si>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</si>
  <si>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</si>
  <si>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</si>
  <si>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</si>
  <si>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</si>
  <si>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</si>
  <si>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</si>
  <si>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</si>
  <si>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</si>
  <si>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</si>
  <si>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</si>
  <si>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</si>
  <si>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</si>
  <si>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</si>
  <si>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</si>
  <si>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</si>
  <si>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</si>
  <si>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</si>
  <si>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</si>
  <si>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</si>
  <si>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</si>
  <si>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</si>
  <si>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</si>
  <si>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</si>
  <si>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</si>
  <si>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</si>
  <si>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</si>
  <si>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</si>
  <si>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</si>
  <si>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</si>
  <si>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</si>
  <si>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</si>
  <si>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</si>
  <si>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</si>
  <si>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</si>
  <si>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</si>
  <si>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</si>
  <si>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</si>
  <si>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</si>
  <si>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</si>
  <si>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</si>
  <si>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</si>
  <si>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</si>
  <si>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</si>
  <si>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</si>
  <si>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</si>
  <si>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</si>
  <si>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</si>
  <si>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</si>
  <si>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</si>
  <si>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</si>
  <si>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</si>
  <si>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</si>
  <si>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</si>
  <si>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</si>
  <si>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</si>
  <si>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</si>
  <si>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</si>
  <si>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</si>
  <si>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</si>
  <si>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</si>
  <si>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</si>
  <si>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</si>
  <si>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</si>
  <si>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</si>
  <si>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</si>
  <si>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</si>
  <si>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</si>
  <si>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</si>
  <si>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</si>
  <si>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</si>
  <si>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</si>
  <si>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</si>
  <si>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</si>
  <si>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</si>
  <si>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</si>
  <si>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</si>
  <si>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</si>
  <si>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</si>
  <si>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</si>
  <si>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</si>
  <si>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</si>
  <si>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</si>
  <si>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</si>
  <si>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</si>
  <si>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</si>
  <si>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</si>
  <si>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</si>
  <si>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</si>
  <si>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</si>
  <si>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</si>
  <si>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</si>
  <si>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</si>
  <si>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</si>
  <si>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</si>
  <si>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</si>
  <si>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</si>
  <si>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</si>
  <si>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</si>
  <si>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</si>
  <si>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</si>
  <si>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</si>
  <si>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</si>
  <si>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</si>
  <si>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</si>
  <si>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</si>
  <si>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</si>
  <si>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</si>
  <si>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</si>
  <si>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</si>
  <si>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</si>
  <si>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</si>
  <si>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</si>
  <si>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</si>
  <si>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</si>
  <si>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</si>
  <si>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</si>
  <si>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</si>
  <si>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</si>
  <si>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</si>
  <si>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</si>
  <si>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</si>
  <si>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</si>
  <si>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</si>
  <si>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</si>
  <si>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</si>
  <si>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</si>
  <si>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</si>
  <si>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</si>
  <si>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</si>
  <si>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</si>
  <si>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</si>
  <si>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</si>
  <si>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</si>
  <si>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</si>
  <si>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</si>
  <si>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</si>
  <si>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</si>
  <si>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</si>
  <si>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</si>
  <si>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</si>
  <si>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</si>
  <si>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</si>
  <si>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</si>
  <si>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</si>
  <si>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</si>
  <si>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</si>
  <si>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</si>
  <si>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</si>
  <si>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</si>
  <si>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</si>
  <si>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</si>
  <si>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</si>
  <si>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</si>
  <si>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</si>
  <si>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</si>
  <si>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</si>
  <si>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</si>
  <si>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</si>
  <si>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</si>
  <si>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</si>
  <si>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</si>
  <si>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</si>
  <si>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</si>
  <si>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</si>
  <si>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</si>
  <si>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</si>
  <si>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</si>
  <si>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</si>
  <si>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</si>
  <si>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</si>
  <si>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</si>
  <si>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</si>
  <si>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</si>
  <si>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</si>
  <si>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</si>
  <si>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</si>
  <si>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</si>
  <si>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</si>
  <si>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</si>
  <si>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</si>
  <si>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</si>
  <si>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</si>
  <si>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</si>
  <si>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</si>
  <si>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</si>
  <si>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</si>
  <si>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</si>
  <si>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</si>
  <si>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</si>
  <si>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</si>
  <si>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</si>
  <si>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</si>
  <si>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</si>
  <si>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</si>
  <si>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</si>
  <si>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</si>
  <si>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</si>
  <si>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</si>
  <si>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</si>
  <si>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</si>
  <si>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</si>
  <si>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</si>
  <si>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</si>
  <si>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</si>
  <si>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</si>
  <si>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</si>
  <si>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</si>
  <si>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</si>
  <si>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</si>
  <si>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</si>
  <si>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</si>
  <si>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</si>
  <si>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</si>
  <si>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</si>
  <si>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</si>
  <si>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</si>
  <si>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</si>
  <si>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</si>
  <si>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</si>
  <si>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</si>
  <si>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</si>
  <si>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</si>
  <si>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</si>
  <si>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</si>
  <si>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</si>
  <si>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</si>
  <si>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</si>
  <si>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</si>
  <si>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</si>
  <si>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</si>
  <si>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</si>
  <si>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</si>
  <si>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</si>
  <si>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</si>
  <si>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</si>
  <si>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</si>
  <si>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</si>
  <si>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</si>
  <si>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</si>
  <si>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</si>
  <si>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</si>
  <si>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</si>
  <si>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</si>
  <si>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</si>
  <si>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</si>
  <si>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</si>
  <si>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</si>
  <si>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</si>
  <si>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</si>
  <si>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</si>
  <si>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</si>
  <si>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</si>
  <si>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</si>
  <si>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</si>
  <si>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</si>
  <si>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</si>
  <si>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</si>
  <si>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</si>
  <si>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</si>
  <si>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</si>
  <si>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</si>
  <si>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</si>
  <si>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</si>
  <si>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</si>
  <si>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</si>
  <si>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</si>
  <si>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</si>
  <si>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</si>
  <si>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</si>
  <si>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</si>
  <si>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</si>
  <si>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</si>
  <si>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</si>
  <si>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</si>
  <si>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</si>
  <si>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</si>
  <si>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</si>
  <si>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</si>
  <si>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</si>
  <si>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</si>
  <si>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</si>
  <si>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</si>
  <si>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</si>
  <si>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</si>
  <si>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</si>
  <si>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</si>
  <si>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</si>
  <si>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</si>
  <si>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</si>
  <si>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</si>
  <si>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</si>
  <si>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</si>
  <si>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</si>
  <si>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</si>
  <si>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</si>
  <si>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</si>
  <si>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</si>
  <si>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</si>
  <si>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</si>
  <si>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</si>
  <si>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</si>
  <si>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</si>
  <si>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</si>
  <si>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</si>
  <si>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</si>
  <si>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</si>
  <si>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</si>
  <si>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</si>
  <si>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</si>
  <si>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</si>
  <si>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</si>
  <si>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</si>
  <si>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</si>
  <si>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</si>
  <si>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</si>
  <si>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</si>
  <si>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</si>
  <si>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</si>
  <si>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</si>
  <si>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</si>
  <si>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</si>
  <si>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</si>
  <si>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</si>
  <si>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</si>
  <si>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</si>
  <si>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</si>
  <si>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</si>
  <si>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</si>
  <si>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</si>
  <si>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</si>
  <si>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</si>
  <si>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</si>
  <si>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</si>
  <si>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</si>
  <si>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</si>
  <si>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</si>
  <si>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</si>
  <si>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</si>
  <si>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</si>
  <si>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</si>
  <si>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</si>
  <si>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</si>
  <si>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</si>
  <si>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</si>
  <si>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</si>
  <si>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</si>
  <si>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</si>
  <si>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</si>
  <si>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</si>
  <si>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</si>
  <si>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</si>
  <si>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</si>
  <si>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</si>
  <si>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</si>
  <si>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</si>
  <si>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</si>
  <si>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</si>
  <si>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</si>
  <si>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</si>
  <si>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</si>
  <si>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</si>
  <si>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</si>
  <si>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</si>
  <si>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</si>
  <si>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</si>
  <si>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</si>
  <si>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</si>
  <si>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</si>
  <si>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</si>
  <si>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</si>
  <si>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</si>
  <si>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</si>
  <si>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</si>
  <si>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</si>
  <si>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</si>
  <si>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</si>
  <si>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</si>
  <si>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</si>
  <si>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</si>
  <si>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</si>
  <si>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</si>
  <si>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</si>
  <si>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</si>
  <si>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</si>
  <si>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</si>
  <si>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</si>
  <si>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</si>
  <si>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</si>
  <si>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</si>
  <si>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</si>
  <si>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</si>
  <si>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</si>
  <si>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</si>
  <si>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</si>
  <si>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</si>
  <si>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</si>
  <si>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</si>
  <si>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</si>
  <si>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</si>
  <si>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</si>
  <si>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</si>
  <si>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</si>
  <si>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</si>
  <si>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</si>
  <si>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</si>
  <si>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</si>
  <si>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</si>
  <si>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</si>
  <si>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</si>
  <si>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</si>
  <si>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</si>
  <si>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</si>
  <si>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</si>
  <si>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</si>
  <si>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</si>
  <si>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</si>
  <si>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</si>
  <si>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</si>
  <si>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</si>
  <si>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</si>
  <si>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</si>
  <si>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</si>
  <si>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</si>
  <si>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</si>
  <si>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</si>
  <si>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</si>
  <si>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</si>
  <si>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</si>
  <si>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</si>
  <si>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</si>
  <si>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</si>
  <si>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</si>
  <si>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</si>
  <si>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</si>
  <si>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</si>
  <si>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</si>
  <si>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</si>
  <si>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</si>
  <si>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</si>
  <si>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</si>
  <si>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</si>
  <si>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</si>
  <si>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</si>
  <si>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</si>
  <si>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</si>
  <si>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</si>
  <si>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</si>
  <si>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</si>
  <si>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</si>
  <si>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</si>
  <si>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</si>
  <si>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</si>
  <si>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</si>
  <si>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</si>
  <si>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</si>
  <si>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</si>
  <si>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</si>
  <si>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</si>
  <si>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</si>
  <si>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</si>
  <si>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</si>
  <si>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</si>
  <si>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</si>
  <si>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</si>
  <si>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</si>
  <si>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</si>
  <si>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</si>
  <si>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</si>
  <si>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</si>
  <si>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</si>
  <si>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</si>
  <si>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</si>
  <si>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</si>
  <si>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</si>
  <si>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</si>
  <si>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</si>
  <si>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</si>
  <si>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</si>
  <si>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</si>
  <si>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</si>
  <si>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</si>
  <si>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</si>
  <si>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</si>
  <si>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</si>
  <si>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</si>
  <si>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</si>
  <si>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</si>
  <si>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</si>
  <si>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</si>
  <si>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</si>
  <si>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</si>
  <si>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</si>
  <si>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</si>
  <si>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</si>
  <si>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</si>
  <si>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</si>
  <si>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</si>
  <si>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</si>
  <si>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</si>
  <si>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</si>
  <si>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</si>
  <si>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</si>
  <si>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</si>
  <si>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</si>
  <si>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</si>
  <si>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</si>
  <si>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</si>
  <si>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</si>
  <si>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</si>
  <si>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</si>
  <si>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</si>
  <si>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</si>
  <si>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</si>
  <si>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</si>
  <si>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</si>
  <si>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</si>
  <si>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</si>
  <si>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</si>
  <si>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</si>
  <si>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</si>
  <si>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</si>
  <si>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</si>
  <si>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</si>
  <si>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</si>
  <si>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</si>
  <si>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</si>
  <si>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</si>
  <si>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</si>
  <si>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</si>
  <si>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</si>
  <si>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</si>
  <si>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</si>
  <si>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</si>
  <si>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</si>
  <si>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</si>
  <si>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</si>
  <si>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</si>
  <si>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</si>
  <si>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</si>
  <si>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</si>
  <si>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</si>
  <si>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</si>
  <si>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</si>
  <si>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</si>
  <si>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</si>
  <si>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</si>
  <si>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</si>
  <si>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</si>
  <si>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</si>
  <si>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</si>
  <si>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</si>
  <si>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</si>
  <si>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</si>
  <si>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</si>
  <si>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</si>
  <si>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</si>
  <si>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</si>
  <si>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</si>
  <si>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</si>
  <si>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</si>
  <si>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</si>
  <si>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</si>
  <si>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</si>
  <si>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</si>
  <si>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</si>
  <si>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</si>
  <si>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</si>
  <si>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</si>
  <si>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</si>
  <si>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</si>
  <si>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</si>
  <si>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</si>
  <si>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</si>
  <si>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</si>
  <si>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</si>
  <si>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</si>
  <si>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</si>
  <si>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</si>
  <si>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</si>
  <si>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</si>
  <si>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</si>
  <si>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</si>
  <si>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</si>
  <si>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</si>
  <si>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</si>
  <si>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</si>
  <si>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</si>
  <si>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</si>
  <si>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</si>
  <si>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</si>
  <si>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</si>
  <si>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</si>
  <si>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</si>
  <si>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</si>
  <si>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</si>
  <si>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</si>
  <si>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</si>
  <si>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</si>
  <si>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</si>
  <si>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</si>
  <si>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</si>
  <si>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</si>
  <si>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</si>
  <si>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</si>
  <si>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</si>
  <si>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</si>
  <si>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</si>
  <si>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</si>
  <si>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</si>
  <si>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</si>
  <si>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</si>
  <si>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</si>
  <si>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</si>
  <si>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</si>
  <si>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</si>
  <si>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</si>
  <si>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</si>
  <si>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</si>
  <si>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</si>
  <si>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</si>
  <si>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</si>
  <si>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</si>
  <si>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</si>
  <si>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</si>
  <si>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</si>
  <si>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</si>
  <si>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</si>
  <si>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</si>
  <si>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</si>
  <si>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</si>
  <si>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</si>
  <si>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</si>
  <si>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</si>
  <si>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</si>
  <si>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</si>
  <si>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</si>
  <si>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</si>
  <si>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</si>
  <si>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</si>
  <si>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</si>
  <si>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</si>
  <si>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</si>
  <si>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</si>
  <si>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</si>
  <si>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</si>
  <si>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</si>
  <si>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</si>
  <si>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</si>
  <si>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</si>
  <si>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</si>
  <si>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</si>
  <si>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</si>
  <si>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</si>
  <si>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</si>
  <si>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</si>
  <si>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</si>
  <si>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</si>
  <si>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</si>
  <si>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</si>
  <si>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</si>
  <si>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</si>
  <si>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</si>
  <si>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</si>
  <si>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</si>
  <si>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</si>
  <si>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</si>
  <si>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</si>
  <si>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</si>
  <si>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</si>
  <si>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</si>
  <si>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</si>
  <si>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</si>
  <si>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</si>
  <si>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</si>
  <si>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</si>
  <si>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</si>
  <si>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</si>
  <si>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</si>
  <si>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</si>
  <si>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</si>
  <si>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</si>
  <si>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</si>
  <si>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</si>
  <si>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</si>
  <si>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</si>
  <si>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</si>
  <si>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</si>
  <si>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</si>
  <si>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</si>
  <si>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</si>
  <si>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</si>
  <si>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</si>
  <si>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</si>
  <si>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</si>
  <si>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</si>
  <si>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</si>
  <si>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</si>
  <si>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</si>
  <si>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</si>
  <si>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</si>
  <si>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</si>
  <si>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</si>
  <si>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</si>
  <si>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</si>
  <si>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</si>
  <si>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</si>
  <si>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</si>
  <si>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</si>
  <si>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</si>
  <si>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</si>
  <si>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</si>
  <si>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</si>
  <si>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</si>
  <si>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</si>
  <si>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</si>
  <si>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</si>
  <si>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</si>
  <si>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</si>
  <si>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</si>
  <si>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</si>
  <si>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</si>
  <si>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</si>
  <si>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</si>
  <si>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</si>
  <si>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</si>
  <si>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</si>
  <si>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</si>
  <si>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</si>
  <si>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</si>
  <si>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</si>
  <si>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</si>
  <si>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</si>
  <si>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</si>
  <si>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</si>
  <si>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</si>
  <si>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</si>
  <si>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</si>
  <si>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</si>
  <si>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</si>
  <si>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</si>
  <si>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</si>
  <si>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</si>
  <si>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</si>
  <si>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</si>
  <si>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</si>
  <si>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</si>
  <si>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</si>
  <si>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</si>
  <si>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</si>
  <si>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</si>
  <si>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</si>
  <si>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</si>
  <si>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</si>
  <si>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</si>
  <si>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</si>
  <si>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</si>
  <si>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</si>
  <si>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</si>
  <si>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</si>
  <si>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</si>
  <si>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</si>
  <si>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</si>
  <si>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</si>
  <si>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</si>
  <si>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</si>
  <si>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</si>
  <si>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</si>
  <si>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</si>
  <si>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</si>
  <si>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</si>
  <si>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</si>
  <si>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</si>
  <si>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</si>
  <si>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</si>
  <si>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</si>
  <si>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</si>
  <si>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</si>
  <si>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</si>
  <si>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</si>
  <si>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</si>
  <si>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</si>
  <si>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</si>
  <si>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</si>
  <si>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</si>
  <si>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</si>
  <si>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</si>
  <si>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</si>
  <si>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</si>
  <si>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</si>
  <si>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</si>
  <si>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</si>
  <si>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</si>
  <si>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</si>
  <si>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</si>
  <si>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</si>
  <si>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</si>
  <si>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</si>
  <si>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</si>
  <si>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</si>
  <si>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</si>
  <si>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</si>
  <si>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</si>
  <si>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</si>
  <si>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</si>
  <si>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</si>
  <si>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</si>
  <si>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</si>
  <si>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</si>
  <si>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</si>
  <si>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</si>
  <si>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</si>
  <si>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</si>
  <si>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</si>
  <si>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</si>
  <si>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</si>
  <si>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</si>
  <si>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</si>
  <si>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</si>
  <si>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</si>
  <si>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</si>
  <si>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</si>
  <si>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</si>
  <si>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</si>
  <si>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</si>
  <si>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</si>
  <si>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</si>
  <si>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</si>
  <si>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</si>
  <si>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</si>
  <si>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</si>
  <si>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</si>
  <si>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</si>
  <si>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</si>
  <si>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</si>
  <si>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</si>
  <si>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</si>
  <si>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</si>
  <si>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</si>
  <si>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</si>
  <si>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</si>
  <si>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</si>
  <si>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</si>
  <si>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</si>
  <si>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</si>
  <si>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</si>
  <si>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</si>
  <si>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</si>
  <si>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</si>
  <si>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</si>
  <si>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</si>
  <si>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</si>
  <si>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</si>
  <si>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</si>
  <si>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</si>
  <si>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</si>
  <si>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</si>
  <si>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</si>
  <si>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</si>
  <si>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</si>
  <si>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</si>
  <si>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</si>
  <si>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</si>
  <si>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</si>
  <si>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</si>
  <si>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</si>
  <si>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</si>
  <si>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</si>
  <si>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</si>
  <si>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</si>
  <si>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</si>
  <si>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</si>
  <si>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</si>
  <si>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</si>
  <si>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</si>
  <si>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</si>
  <si>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</si>
  <si>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</si>
  <si>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</si>
  <si>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</si>
  <si>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</si>
  <si>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</si>
  <si>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</si>
  <si>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</si>
  <si>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</si>
  <si>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</si>
  <si>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</si>
  <si>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</si>
  <si>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</si>
  <si>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</si>
  <si>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</si>
  <si>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</si>
  <si>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</si>
  <si>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</si>
  <si>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</si>
  <si>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</si>
  <si>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</si>
  <si>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</si>
  <si>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</si>
  <si>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</si>
  <si>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</si>
  <si>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</si>
  <si>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</si>
  <si>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</si>
  <si>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</si>
  <si>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</si>
  <si>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</si>
  <si>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</si>
  <si>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</si>
  <si>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</si>
  <si>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</si>
  <si>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</si>
  <si>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</si>
  <si>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</si>
  <si>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</si>
  <si>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</si>
  <si>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</si>
  <si>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</si>
  <si>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</si>
  <si>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</si>
  <si>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</si>
  <si>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</si>
  <si>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</si>
  <si>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</si>
  <si>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</si>
  <si>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</si>
  <si>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</si>
  <si>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</si>
  <si>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</si>
  <si>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</si>
  <si>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</si>
  <si>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</si>
  <si>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</si>
  <si>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</si>
  <si>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</si>
  <si>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</si>
  <si>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</si>
  <si>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</si>
  <si>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</si>
  <si>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</si>
  <si>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</si>
  <si>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</si>
  <si>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</si>
  <si>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</si>
  <si>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</si>
  <si>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</si>
  <si>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</si>
  <si>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</si>
  <si>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</si>
  <si>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</si>
  <si>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</si>
  <si>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</si>
  <si>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</si>
  <si>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</si>
  <si>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</si>
  <si>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</si>
  <si>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</si>
  <si>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</si>
  <si>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</si>
  <si>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</si>
  <si>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</si>
  <si>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</si>
  <si>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</si>
  <si>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</si>
  <si>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</si>
  <si>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</si>
  <si>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</si>
  <si>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</si>
  <si>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</si>
  <si>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</si>
  <si>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</si>
  <si>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</si>
  <si>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</si>
  <si>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</si>
  <si>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</si>
  <si>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</si>
  <si>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</si>
  <si>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</si>
  <si>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</si>
  <si>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</si>
  <si>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</si>
  <si>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</si>
  <si>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</si>
  <si>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</si>
  <si>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</si>
  <si>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</si>
  <si>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</si>
  <si>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</si>
  <si>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</si>
  <si>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</si>
  <si>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</si>
  <si>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</si>
  <si>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</si>
  <si>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</si>
  <si>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</si>
  <si>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</si>
  <si>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</si>
  <si>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</si>
  <si>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</si>
  <si>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</si>
  <si>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</si>
  <si>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</si>
  <si>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</si>
  <si>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</si>
  <si>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</si>
  <si>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</si>
  <si>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</si>
  <si>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</si>
  <si>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</si>
  <si>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</si>
  <si>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</si>
  <si>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</si>
  <si>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</si>
  <si>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</si>
  <si>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</si>
  <si>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</si>
  <si>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</si>
  <si>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</si>
  <si>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</si>
  <si>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</si>
  <si>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</si>
  <si>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</si>
  <si>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</si>
  <si>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</si>
  <si>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</si>
  <si>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</si>
  <si>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</si>
  <si>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</si>
  <si>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</si>
  <si>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</si>
  <si>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</si>
  <si>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</si>
  <si>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</si>
  <si>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</si>
  <si>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</si>
  <si>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</si>
  <si>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</si>
  <si>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</si>
  <si>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</si>
  <si>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</si>
  <si>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</si>
  <si>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</si>
  <si>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</si>
  <si>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</si>
  <si>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</si>
  <si>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</si>
  <si>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</si>
  <si>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</si>
  <si>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</si>
  <si>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</si>
  <si>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</si>
  <si>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</si>
  <si>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</si>
  <si>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</si>
  <si>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</si>
  <si>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</si>
  <si>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</si>
  <si>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</si>
  <si>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</si>
  <si>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</si>
  <si>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</si>
  <si>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</si>
  <si>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</si>
  <si>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</si>
  <si>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</si>
  <si>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</si>
  <si>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</si>
  <si>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</si>
  <si>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</si>
  <si>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</si>
  <si>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</si>
  <si>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</si>
  <si>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</si>
  <si>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</si>
  <si>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</si>
  <si>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</si>
  <si>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</si>
  <si>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</si>
  <si>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</si>
  <si>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</si>
  <si>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</si>
  <si>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</si>
  <si>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</si>
  <si>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</si>
  <si>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</si>
  <si>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</si>
  <si>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</si>
  <si>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</si>
  <si>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</si>
  <si>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</si>
  <si>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</si>
  <si>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</si>
  <si>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</si>
  <si>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</si>
  <si>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</si>
  <si>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</si>
  <si>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</si>
  <si>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</si>
  <si>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</si>
  <si>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</si>
  <si>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</si>
  <si>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</si>
  <si>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</si>
  <si>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</si>
  <si>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</si>
  <si>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</si>
  <si>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</si>
  <si>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</si>
  <si>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</si>
  <si>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</si>
  <si>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</si>
  <si>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</si>
  <si>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</si>
  <si>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</si>
  <si>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</si>
  <si>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</si>
  <si>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</si>
  <si>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</si>
  <si>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</si>
  <si>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</si>
  <si>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</si>
  <si>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</si>
  <si>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</si>
  <si>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</si>
  <si>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</si>
  <si>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</si>
  <si>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</si>
  <si>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</si>
  <si>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</si>
  <si>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</si>
  <si>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</si>
  <si>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</si>
  <si>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</si>
  <si>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</si>
  <si>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</si>
  <si>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</si>
  <si>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</si>
  <si>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</si>
  <si>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</si>
  <si>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</si>
  <si>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</si>
  <si>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</si>
  <si>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</si>
  <si>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</si>
  <si>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</si>
  <si>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</si>
  <si>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</si>
  <si>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</si>
  <si>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</si>
  <si>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</si>
  <si>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</si>
  <si>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</si>
  <si>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</si>
  <si>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</si>
  <si>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</si>
  <si>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</si>
  <si>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</si>
  <si>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</si>
  <si>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</si>
  <si>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</si>
  <si>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</si>
  <si>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</si>
  <si>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</si>
  <si>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</si>
  <si>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</si>
  <si>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</si>
  <si>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</si>
  <si>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</si>
  <si>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</si>
  <si>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</si>
  <si>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</si>
  <si>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</si>
  <si>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</si>
  <si>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</si>
  <si>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</si>
  <si>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</si>
  <si>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</si>
  <si>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</si>
  <si>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</si>
  <si>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</si>
  <si>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</si>
  <si>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</si>
  <si>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</si>
  <si>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</si>
  <si>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</si>
  <si>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</si>
  <si>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</si>
  <si>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</si>
  <si>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</si>
  <si>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</si>
  <si>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</si>
  <si>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</si>
  <si>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</si>
  <si>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</si>
  <si>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</si>
  <si>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</si>
  <si>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</si>
  <si>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</si>
  <si>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</si>
  <si>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</si>
  <si>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</si>
  <si>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</si>
  <si>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</si>
  <si>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</si>
  <si>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</si>
  <si>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</si>
  <si>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</si>
  <si>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</si>
  <si>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</si>
  <si>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</si>
  <si>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</si>
  <si>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</si>
  <si>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</si>
  <si>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</si>
  <si>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</si>
  <si>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</si>
  <si>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</si>
  <si>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</si>
  <si>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</si>
  <si>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</si>
  <si>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</si>
  <si>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</si>
  <si>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</si>
  <si>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</si>
  <si>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</si>
  <si>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</si>
  <si>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</si>
  <si>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</si>
  <si>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</si>
  <si>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</si>
  <si>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</si>
  <si>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</si>
  <si>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</si>
  <si>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</si>
  <si>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</si>
  <si>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</si>
  <si>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</si>
  <si>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</si>
  <si>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</si>
  <si>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</si>
  <si>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</si>
  <si>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</si>
  <si>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</si>
  <si>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</si>
  <si>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</si>
  <si>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</si>
  <si>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</si>
  <si>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</si>
  <si>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</si>
  <si>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</si>
  <si>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</si>
  <si>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</si>
  <si>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</si>
  <si>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</si>
  <si>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</si>
  <si>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</si>
  <si>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</si>
  <si>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</si>
  <si>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</si>
  <si>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</si>
  <si>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</si>
  <si>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</si>
  <si>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</si>
  <si>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</si>
  <si>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</si>
  <si>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</si>
  <si>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</si>
  <si>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</si>
  <si>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</si>
  <si>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</si>
  <si>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</si>
  <si>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</si>
  <si>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</si>
  <si>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</si>
  <si>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</si>
  <si>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</si>
  <si>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</si>
  <si>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</si>
  <si>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</si>
  <si>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</si>
  <si>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</si>
  <si>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</si>
  <si>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</si>
  <si>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</si>
  <si>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</si>
  <si>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</si>
  <si>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</si>
  <si>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</si>
  <si>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</si>
  <si>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</si>
  <si>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</si>
  <si>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</si>
  <si>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</si>
  <si>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</si>
  <si>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</si>
  <si>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</si>
  <si>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</si>
  <si>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</si>
  <si>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</si>
  <si>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</si>
  <si>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</si>
  <si>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</si>
  <si>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</si>
  <si>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</si>
  <si>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</si>
  <si>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</si>
  <si>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</si>
  <si>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</si>
  <si>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</si>
  <si>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</si>
  <si>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</si>
  <si>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</si>
  <si>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</si>
  <si>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</si>
  <si>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</si>
  <si>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</si>
  <si>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</si>
  <si>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</si>
  <si>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</si>
  <si>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</si>
  <si>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</si>
  <si>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</si>
  <si>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</si>
  <si>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</si>
  <si>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</si>
  <si>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</si>
  <si>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</si>
  <si>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</si>
  <si>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</si>
  <si>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</si>
  <si>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</si>
  <si>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</si>
  <si>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</si>
  <si>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</si>
  <si>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</si>
  <si>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</si>
  <si>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</si>
  <si>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</si>
  <si>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</si>
  <si>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</si>
  <si>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</si>
  <si>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</si>
  <si>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</si>
  <si>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</si>
  <si>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</si>
  <si>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</si>
  <si>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</si>
  <si>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</si>
  <si>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</si>
  <si>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</si>
  <si>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</si>
  <si>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</si>
  <si>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</si>
  <si>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</si>
  <si>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</si>
  <si>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</si>
  <si>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</si>
  <si>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</si>
  <si>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</si>
  <si>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</si>
  <si>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</si>
  <si>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</si>
  <si>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</si>
  <si>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</si>
  <si>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</si>
  <si>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</si>
  <si>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</si>
  <si>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</si>
  <si>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</si>
  <si>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</si>
  <si>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</si>
  <si>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</si>
  <si>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</si>
  <si>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</si>
  <si>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</si>
  <si>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</si>
  <si>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</si>
  <si>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</si>
  <si>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</si>
  <si>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</si>
  <si>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</si>
  <si>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</si>
  <si>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</si>
  <si>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</si>
  <si>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</si>
  <si>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</si>
  <si>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</si>
  <si>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</si>
  <si>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</si>
  <si>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</si>
  <si>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</si>
  <si>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</si>
  <si>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</si>
  <si>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</si>
  <si>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</si>
  <si>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</si>
  <si>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</si>
  <si>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</si>
  <si>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</si>
  <si>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</si>
  <si>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</si>
  <si>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</si>
  <si>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</si>
  <si>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</si>
  <si>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</si>
  <si>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</si>
  <si>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</si>
  <si>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</si>
  <si>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</si>
  <si>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</si>
  <si>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</si>
  <si>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</si>
  <si>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</si>
  <si>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</si>
  <si>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</si>
  <si>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</si>
  <si>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</si>
  <si>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</si>
  <si>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</si>
  <si>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</si>
  <si>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</si>
  <si>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</si>
  <si>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</si>
  <si>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</si>
  <si>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</si>
  <si>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</si>
  <si>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</si>
  <si>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</si>
  <si>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</si>
  <si>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</si>
  <si>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</si>
  <si>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</si>
  <si>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</si>
  <si>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</si>
  <si>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</si>
  <si>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</si>
  <si>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</si>
  <si>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</si>
  <si>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</si>
  <si>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</si>
  <si>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</si>
  <si>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</si>
  <si>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</si>
  <si>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</si>
  <si>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</si>
  <si>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</si>
  <si>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</si>
  <si>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</si>
  <si>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</si>
  <si>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</si>
  <si>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</si>
  <si>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</si>
  <si>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</si>
  <si>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</si>
  <si>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</si>
  <si>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</si>
  <si>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</si>
  <si>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</si>
  <si>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</si>
  <si>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</si>
  <si>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</si>
  <si>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</si>
  <si>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</si>
  <si>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</si>
  <si>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</si>
  <si>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</si>
  <si>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</si>
  <si>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</si>
  <si>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</si>
  <si>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</si>
  <si>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</si>
  <si>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</si>
  <si>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</si>
  <si>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</si>
  <si>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</si>
  <si>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</si>
  <si>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</si>
  <si>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</si>
  <si>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</si>
  <si>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</si>
  <si>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</si>
  <si>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</si>
  <si>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</si>
  <si>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</si>
  <si>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</si>
  <si>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</si>
  <si>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</si>
  <si>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</si>
  <si>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</si>
  <si>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</si>
  <si>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</si>
  <si>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</si>
  <si>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</si>
  <si>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</si>
  <si>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</si>
  <si>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</si>
  <si>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</si>
  <si>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</si>
  <si>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</si>
  <si>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</si>
  <si>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</si>
  <si>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</si>
  <si>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</si>
  <si>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</si>
  <si>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</si>
  <si>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</si>
  <si>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</si>
  <si>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</si>
  <si>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</si>
  <si>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</si>
  <si>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</si>
  <si>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</si>
  <si>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</si>
  <si>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</si>
  <si>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</si>
  <si>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</si>
  <si>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</si>
  <si>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</si>
  <si>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</si>
  <si>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</si>
  <si>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</si>
  <si>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</si>
  <si>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</si>
  <si>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</si>
  <si>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</si>
  <si>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</si>
  <si>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</si>
  <si>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</si>
  <si>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</si>
  <si>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</si>
  <si>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</si>
  <si>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</si>
  <si>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</si>
  <si>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</si>
  <si>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</si>
  <si>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</si>
  <si>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</si>
  <si>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</si>
  <si>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</si>
  <si>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</si>
  <si>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</si>
  <si>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</si>
  <si>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</si>
  <si>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</si>
  <si>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</si>
  <si>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</si>
  <si>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</si>
  <si>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</si>
  <si>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</si>
  <si>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</si>
  <si>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</si>
  <si>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</si>
  <si>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</si>
  <si>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</si>
  <si>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</si>
  <si>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</si>
  <si>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</si>
  <si>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</si>
  <si>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</si>
  <si>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</si>
  <si>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</si>
  <si>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</si>
  <si>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</si>
  <si>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</si>
  <si>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</si>
  <si>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</si>
  <si>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</si>
  <si>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</si>
  <si>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</si>
  <si>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</si>
  <si>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</si>
  <si>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</si>
  <si>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</si>
  <si>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</si>
  <si>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</si>
  <si>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</si>
  <si>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</si>
  <si>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</si>
  <si>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</si>
  <si>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</si>
  <si>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</si>
  <si>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</si>
  <si>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</si>
  <si>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</si>
  <si>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</si>
  <si>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</si>
  <si>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</si>
  <si>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</si>
  <si>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</si>
  <si>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</si>
  <si>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</si>
  <si>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</si>
  <si>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</si>
  <si>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</si>
  <si>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</si>
  <si>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</si>
  <si>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</si>
  <si>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</si>
  <si>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</si>
  <si>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</si>
  <si>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</si>
  <si>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</si>
  <si>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</si>
  <si>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</si>
  <si>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</si>
  <si>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</si>
  <si>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</si>
  <si>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</si>
  <si>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</si>
  <si>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</si>
  <si>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</si>
  <si>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</si>
  <si>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</si>
  <si>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</si>
  <si>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</si>
  <si>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</si>
  <si>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</si>
  <si>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</si>
  <si>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</si>
  <si>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</si>
  <si>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</si>
  <si>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</si>
  <si>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</si>
  <si>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</si>
  <si>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</si>
  <si>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</si>
  <si>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</si>
  <si>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</si>
  <si>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</si>
  <si>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</si>
  <si>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</si>
  <si>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</si>
  <si>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</si>
  <si>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</si>
  <si>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</si>
  <si>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</si>
  <si>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</si>
  <si>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</si>
  <si>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</si>
  <si>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</si>
  <si>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</si>
  <si>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</si>
  <si>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</si>
  <si>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</si>
  <si>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</si>
  <si>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</si>
  <si>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</si>
  <si>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</si>
  <si>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</si>
  <si>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</si>
  <si>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</si>
  <si>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</si>
  <si>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</si>
  <si>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</si>
  <si>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</si>
  <si>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</si>
  <si>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</si>
  <si>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</si>
  <si>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</si>
  <si>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</si>
  <si>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</si>
  <si>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</si>
  <si>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</si>
  <si>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</si>
  <si>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</si>
  <si>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</si>
  <si>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</si>
  <si>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</si>
  <si>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</si>
  <si>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</si>
  <si>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</si>
  <si>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</si>
  <si>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</si>
  <si>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</si>
  <si>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</si>
  <si>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</si>
  <si>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</si>
  <si>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</si>
  <si>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</si>
  <si>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</si>
  <si>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</si>
  <si>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</si>
  <si>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</si>
  <si>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</si>
  <si>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</si>
  <si>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</si>
  <si>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</si>
  <si>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</si>
  <si>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</si>
  <si>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</si>
  <si>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</si>
  <si>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</si>
  <si>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</si>
  <si>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</si>
  <si>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</si>
  <si>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</si>
  <si>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</si>
  <si>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</si>
  <si>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</si>
  <si>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</si>
  <si>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</si>
  <si>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</si>
  <si>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</si>
  <si>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</si>
  <si>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</si>
  <si>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</si>
  <si>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</si>
  <si>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</si>
  <si>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</si>
  <si>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</si>
  <si>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</si>
  <si>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</si>
  <si>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</si>
  <si>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</si>
  <si>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</si>
  <si>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</si>
  <si>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</si>
  <si>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</si>
  <si>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</si>
  <si>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</si>
  <si>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</si>
  <si>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</si>
  <si>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</si>
  <si>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</si>
  <si>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</si>
  <si>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</si>
  <si>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</si>
  <si>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</si>
  <si>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</si>
  <si>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</si>
  <si>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</si>
  <si>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</si>
  <si>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</si>
  <si>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</si>
  <si>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</si>
  <si>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</si>
  <si>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</si>
  <si>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</si>
  <si>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</si>
  <si>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</si>
  <si>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</si>
  <si>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</si>
  <si>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</si>
  <si>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</si>
  <si>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</si>
  <si>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</si>
  <si>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</si>
  <si>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</si>
  <si>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</si>
  <si>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</si>
  <si>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</si>
  <si>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</si>
  <si>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</si>
  <si>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</si>
  <si>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</si>
  <si>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</si>
  <si>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</si>
  <si>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</si>
  <si>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</si>
  <si>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</si>
  <si>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</si>
  <si>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</si>
  <si>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</si>
  <si>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</si>
  <si>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</si>
  <si>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</si>
  <si>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</si>
  <si>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</si>
  <si>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</si>
  <si>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</si>
  <si>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</si>
  <si>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</si>
  <si>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</si>
  <si>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</si>
  <si>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</si>
  <si>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</si>
  <si>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</si>
  <si>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</si>
  <si>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</si>
  <si>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</si>
  <si>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</si>
  <si>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</si>
  <si>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</si>
  <si>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</si>
  <si>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</si>
  <si>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</si>
  <si>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</si>
  <si>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</si>
  <si>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</si>
  <si>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</si>
  <si>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</si>
  <si>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</si>
  <si>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</si>
  <si>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</si>
  <si>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</si>
  <si>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</si>
  <si>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</si>
  <si>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</si>
  <si>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</si>
  <si>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</si>
  <si>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</si>
  <si>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</si>
  <si>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</si>
  <si>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</si>
  <si>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</si>
  <si>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</si>
  <si>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</si>
  <si>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</si>
  <si>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</si>
  <si>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</si>
  <si>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</si>
  <si>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</si>
  <si>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</si>
  <si>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</si>
  <si>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</si>
  <si>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</si>
  <si>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</si>
  <si>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</si>
  <si>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</si>
  <si>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</si>
  <si>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</si>
  <si>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</si>
  <si>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</si>
  <si>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</si>
  <si>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</si>
  <si>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</si>
  <si>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</si>
  <si>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</si>
  <si>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</si>
  <si>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</si>
  <si>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</si>
  <si>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</si>
  <si>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</si>
  <si>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</si>
  <si>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</si>
  <si>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</si>
  <si>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</si>
  <si>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</si>
  <si>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</si>
  <si>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</si>
  <si>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</si>
  <si>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</si>
  <si>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</si>
  <si>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</si>
  <si>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</si>
  <si>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</si>
  <si>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</si>
  <si>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</si>
  <si>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</si>
  <si>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</si>
  <si>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</si>
  <si>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</si>
  <si>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</si>
  <si>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</si>
  <si>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</si>
  <si>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</si>
  <si>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</si>
  <si>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</si>
  <si>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</si>
  <si>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</si>
  <si>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</si>
  <si>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</si>
  <si>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</si>
  <si>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</si>
  <si>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</si>
  <si>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</si>
  <si>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</si>
  <si>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</si>
  <si>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</si>
  <si>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</si>
  <si>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</si>
  <si>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</si>
  <si>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</si>
  <si>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</si>
  <si>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</si>
  <si>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</si>
  <si>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</si>
  <si>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</si>
  <si>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</si>
  <si>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</si>
  <si>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</si>
  <si>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</si>
  <si>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</si>
  <si>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</si>
  <si>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</si>
  <si>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</si>
  <si>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</si>
  <si>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</si>
  <si>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</si>
  <si>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</si>
  <si>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</si>
  <si>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</si>
  <si>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</si>
  <si>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</si>
  <si>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</si>
  <si>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</si>
  <si>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</si>
  <si>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</si>
  <si>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</si>
  <si>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</si>
  <si>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</si>
  <si>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</si>
  <si>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</si>
  <si>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</si>
  <si>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</si>
  <si>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</si>
  <si>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</si>
  <si>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</si>
  <si>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</si>
  <si>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</si>
  <si>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</si>
  <si>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</si>
  <si>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</si>
  <si>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</si>
  <si>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</si>
  <si>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</si>
  <si>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</si>
  <si>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</si>
  <si>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</si>
  <si>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</si>
  <si>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</si>
  <si>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</si>
  <si>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</si>
  <si>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</si>
  <si>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</si>
  <si>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</si>
  <si>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</si>
  <si>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</si>
  <si>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</si>
  <si>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</si>
  <si>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</si>
  <si>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</si>
  <si>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</si>
  <si>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</si>
  <si>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</si>
  <si>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</si>
  <si>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</si>
  <si>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</si>
  <si>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</si>
  <si>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</si>
  <si>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</si>
  <si>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</si>
  <si>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</si>
  <si>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</si>
  <si>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</si>
  <si>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</si>
  <si>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</si>
  <si>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</si>
  <si>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</si>
  <si>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</si>
  <si>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</si>
  <si>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</si>
  <si>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</si>
  <si>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</si>
  <si>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</si>
  <si>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</si>
  <si>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</si>
  <si>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</si>
  <si>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</si>
  <si>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</si>
  <si>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</si>
  <si>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</si>
  <si>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</si>
  <si>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</si>
  <si>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</si>
  <si>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</si>
  <si>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</si>
  <si>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</si>
  <si>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</si>
  <si>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</si>
  <si>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</si>
  <si>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</si>
  <si>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</si>
  <si>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</si>
  <si>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</si>
  <si>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</si>
  <si>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</si>
  <si>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</si>
  <si>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</si>
  <si>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</si>
  <si>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</si>
  <si>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</si>
  <si>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</si>
  <si>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</si>
  <si>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</si>
  <si>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</si>
  <si>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</si>
  <si>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</si>
  <si>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</si>
  <si>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</si>
  <si>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</si>
  <si>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</si>
  <si>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</si>
  <si>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</si>
  <si>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</si>
  <si>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</si>
  <si>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</si>
  <si>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</si>
  <si>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</si>
  <si>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</si>
  <si>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</si>
  <si>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</si>
  <si>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</si>
  <si>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</si>
  <si>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</si>
  <si>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</si>
  <si>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</si>
  <si>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</si>
  <si>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</si>
  <si>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</si>
  <si>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</si>
  <si>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</si>
  <si>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</si>
  <si>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</si>
  <si>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</si>
  <si>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</si>
  <si>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</si>
  <si>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</si>
  <si>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</si>
  <si>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</si>
  <si>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</si>
  <si>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</si>
  <si>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</si>
  <si>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</si>
  <si>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</si>
  <si>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</si>
  <si>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</si>
  <si>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</si>
  <si>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</si>
  <si>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</si>
  <si>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</si>
  <si>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</si>
  <si>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</si>
  <si>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</si>
  <si>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</si>
  <si>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</si>
  <si>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</si>
  <si>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</si>
  <si>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</si>
  <si>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</si>
  <si>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</si>
  <si>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</si>
  <si>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</si>
  <si>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</si>
  <si>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</si>
  <si>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</si>
  <si>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</si>
  <si>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</si>
  <si>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</si>
  <si>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</si>
  <si>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</si>
  <si>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</si>
  <si>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</si>
  <si>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</si>
  <si>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</si>
  <si>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</si>
  <si>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</si>
  <si>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</si>
  <si>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</si>
  <si>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</si>
  <si>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</si>
  <si>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</si>
  <si>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</si>
  <si>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</si>
  <si>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</si>
  <si>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</si>
  <si>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</si>
  <si>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</si>
  <si>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</si>
  <si>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</si>
  <si>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</si>
  <si>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</si>
  <si>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</si>
  <si>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</si>
  <si>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</si>
  <si>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</si>
  <si>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</si>
  <si>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</si>
  <si>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</si>
  <si>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</si>
  <si>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</si>
  <si>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</si>
  <si>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</si>
  <si>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</si>
  <si>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</si>
  <si>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</si>
  <si>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</si>
  <si>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</si>
  <si>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</si>
  <si>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</si>
  <si>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</si>
  <si>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</si>
  <si>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</si>
  <si>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</si>
  <si>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</si>
  <si>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</si>
  <si>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</si>
  <si>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</si>
  <si>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</si>
  <si>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</si>
  <si>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</si>
  <si>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</si>
  <si>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</si>
  <si>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</si>
  <si>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</si>
  <si>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</si>
  <si>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</si>
  <si>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</si>
  <si>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</si>
  <si>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</si>
  <si>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</si>
  <si>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</si>
  <si>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</si>
  <si>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</si>
  <si>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</si>
  <si>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</si>
  <si>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</si>
  <si>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</si>
  <si>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</si>
  <si>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</si>
  <si>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</si>
  <si>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</si>
  <si>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</si>
  <si>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</si>
  <si>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</si>
  <si>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</si>
  <si>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</si>
  <si>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</si>
  <si>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</si>
  <si>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</si>
  <si>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</si>
  <si>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</si>
  <si>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</si>
  <si>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</si>
  <si>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</si>
  <si>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</si>
  <si>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</si>
  <si>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</si>
  <si>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</si>
  <si>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</si>
  <si>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</si>
  <si>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</si>
  <si>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</si>
  <si>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</si>
  <si>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</si>
  <si>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</si>
  <si>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</si>
  <si>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</si>
  <si>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</si>
  <si>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</si>
  <si>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</si>
  <si>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</si>
  <si>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</si>
  <si>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</si>
  <si>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</si>
  <si>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</si>
  <si>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</si>
  <si>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</si>
  <si>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</si>
  <si>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</si>
  <si>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</si>
  <si>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</si>
  <si>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</si>
  <si>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</si>
  <si>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</si>
  <si>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</si>
  <si>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</si>
  <si>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</si>
  <si>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</si>
  <si>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</si>
  <si>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</si>
  <si>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</si>
  <si>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</si>
  <si>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</si>
  <si>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</si>
  <si>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</si>
  <si>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</si>
  <si>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</si>
  <si>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</si>
  <si>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</si>
  <si>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</si>
  <si>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</si>
  <si>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</si>
  <si>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</si>
  <si>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</si>
  <si>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</si>
  <si>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</si>
  <si>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</si>
  <si>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</si>
  <si>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</si>
  <si>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</si>
  <si>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</si>
  <si>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</si>
  <si>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</si>
  <si>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</si>
  <si>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</si>
  <si>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</si>
  <si>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</si>
  <si>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</si>
  <si>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</si>
  <si>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</si>
  <si>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</si>
  <si>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</si>
  <si>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</si>
  <si>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</si>
  <si>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</si>
  <si>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</si>
  <si>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</si>
  <si>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</si>
  <si>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</si>
  <si>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</si>
  <si>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</si>
  <si>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</si>
  <si>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</si>
  <si>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</si>
  <si>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</si>
  <si>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</si>
  <si>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</si>
  <si>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</si>
  <si>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</si>
  <si>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</si>
  <si>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</si>
  <si>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</si>
  <si>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</si>
  <si>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</si>
  <si>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</si>
  <si>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</si>
  <si>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</si>
  <si>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</si>
  <si>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</si>
  <si>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</si>
  <si>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</si>
  <si>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</si>
  <si>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</si>
  <si>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</si>
  <si>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</si>
  <si>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</si>
  <si>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</si>
  <si>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</si>
  <si>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</si>
  <si>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</si>
  <si>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</si>
  <si>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</si>
  <si>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</si>
  <si>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</si>
  <si>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</si>
  <si>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</si>
  <si>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</si>
  <si>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</si>
  <si>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</si>
  <si>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</si>
  <si>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</si>
  <si>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</si>
  <si>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</si>
  <si>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</si>
  <si>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</si>
  <si>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</si>
  <si>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</si>
  <si>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</si>
  <si>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</si>
  <si>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</si>
  <si>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</si>
  <si>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</si>
  <si>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</si>
  <si>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</si>
  <si>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</si>
  <si>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</si>
  <si>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</si>
  <si>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</si>
  <si>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</si>
  <si>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</si>
  <si>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</si>
  <si>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</si>
  <si>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</si>
  <si>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</si>
  <si>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</si>
  <si>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</si>
  <si>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</si>
  <si>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</si>
  <si>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</si>
  <si>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</si>
  <si>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</si>
  <si>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</si>
  <si>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</si>
  <si>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</si>
  <si>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</si>
  <si>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</si>
  <si>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</si>
  <si>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</si>
  <si>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</si>
  <si>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</si>
  <si>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</si>
  <si>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</si>
  <si>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</si>
  <si>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</si>
  <si>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</si>
  <si>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</si>
  <si>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</si>
  <si>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</si>
  <si>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</si>
  <si>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</si>
  <si>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</si>
  <si>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</si>
  <si>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</si>
  <si>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</si>
  <si>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</si>
  <si>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</si>
  <si>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</si>
  <si>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</si>
  <si>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</si>
  <si>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</si>
  <si>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</si>
  <si>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</si>
  <si>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</si>
  <si>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</si>
  <si>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</si>
  <si>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</si>
  <si>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</si>
  <si>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</si>
  <si>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</si>
  <si>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</si>
  <si>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</si>
  <si>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</si>
  <si>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</si>
  <si>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</si>
  <si>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</si>
  <si>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</si>
  <si>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</si>
  <si>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</si>
  <si>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</si>
  <si>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</si>
  <si>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</si>
  <si>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</si>
  <si>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</si>
  <si>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</si>
  <si>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</si>
  <si>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</si>
  <si>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</si>
  <si>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</si>
  <si>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</si>
  <si>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</si>
  <si>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</si>
  <si>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</si>
  <si>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</si>
  <si>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</si>
  <si>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</si>
  <si>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</si>
  <si>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</si>
  <si>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</si>
  <si>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</si>
  <si>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</si>
  <si>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</si>
  <si>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</si>
  <si>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</si>
  <si>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</si>
  <si>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</si>
  <si>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</si>
  <si>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</si>
  <si>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</si>
  <si>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</si>
  <si>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</si>
  <si>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</si>
  <si>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</si>
  <si>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</si>
  <si>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</si>
  <si>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</si>
  <si>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</si>
  <si>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</si>
  <si>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</si>
  <si>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</si>
  <si>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</si>
  <si>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</si>
  <si>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</si>
  <si>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</si>
  <si>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</si>
  <si>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</si>
  <si>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</si>
  <si>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</si>
  <si>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</si>
  <si>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</si>
  <si>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</si>
  <si>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</si>
  <si>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</si>
  <si>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</si>
  <si>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</si>
  <si>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</si>
  <si>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</si>
  <si>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</si>
  <si>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</si>
  <si>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</si>
  <si>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</si>
  <si>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</si>
  <si>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</si>
  <si>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</si>
  <si>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</si>
  <si>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</si>
  <si>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</si>
  <si>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</si>
  <si>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</si>
  <si>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</si>
  <si>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</si>
  <si>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</si>
  <si>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</si>
  <si>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</si>
  <si>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</si>
  <si>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</si>
  <si>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</si>
  <si>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</si>
  <si>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</si>
  <si>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</si>
  <si>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</si>
  <si>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</si>
  <si>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</si>
  <si>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</si>
  <si>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</si>
  <si>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</si>
  <si>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</si>
  <si>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</si>
  <si>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</si>
  <si>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</si>
  <si>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</si>
  <si>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</si>
  <si>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</si>
  <si>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</si>
  <si>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</si>
  <si>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</si>
  <si>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</si>
  <si>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</si>
  <si>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</si>
  <si>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</si>
  <si>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</si>
  <si>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</si>
  <si>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</si>
  <si>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</si>
  <si>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</si>
  <si>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</si>
  <si>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</si>
  <si>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</si>
  <si>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</si>
  <si>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</si>
  <si>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</si>
  <si>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</si>
  <si>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</si>
  <si>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</si>
  <si>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</si>
  <si>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</si>
  <si>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</si>
  <si>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</si>
  <si>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</si>
  <si>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</si>
  <si>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</si>
  <si>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</si>
  <si>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</si>
  <si>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</si>
  <si>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</si>
  <si>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</si>
  <si>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</si>
  <si>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</si>
  <si>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</si>
  <si>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</si>
  <si>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</si>
  <si>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</si>
  <si>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</si>
  <si>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</si>
  <si>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</si>
  <si>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</si>
  <si>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</si>
  <si>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</si>
  <si>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</si>
  <si>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</si>
  <si>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</si>
  <si>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</si>
  <si>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</si>
  <si>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</si>
  <si>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</si>
  <si>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</si>
  <si>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</si>
  <si>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</si>
  <si>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</si>
  <si>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</si>
  <si>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</si>
  <si>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</si>
  <si>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</si>
  <si>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</si>
  <si>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</si>
  <si>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</si>
  <si>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</si>
  <si>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</si>
  <si>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</si>
  <si>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</si>
  <si>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</si>
  <si>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</si>
  <si>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</si>
  <si>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</si>
  <si>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</si>
  <si>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</si>
  <si>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</si>
  <si>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</si>
  <si>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</si>
  <si>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</si>
  <si>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</si>
  <si>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</si>
  <si>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</si>
  <si>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</si>
  <si>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</si>
  <si>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</si>
  <si>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</si>
  <si>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</si>
  <si>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</si>
  <si>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</si>
  <si>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</si>
  <si>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</si>
  <si>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</si>
  <si>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</si>
  <si>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</si>
  <si>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</si>
  <si>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</si>
  <si>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</si>
  <si>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</si>
  <si>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</si>
  <si>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</si>
  <si>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</si>
  <si>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</si>
  <si>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</si>
  <si>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</si>
  <si>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</si>
  <si>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</si>
  <si>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</si>
  <si>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</si>
  <si>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</si>
  <si>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</si>
  <si>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</si>
  <si>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</si>
  <si>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</si>
  <si>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</si>
  <si>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</si>
  <si>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</si>
  <si>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</si>
  <si>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</si>
  <si>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</si>
  <si>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</si>
  <si>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</si>
  <si>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</si>
  <si>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</si>
  <si>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</si>
  <si>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</si>
  <si>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</si>
  <si>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</si>
  <si>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</si>
  <si>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</si>
  <si>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</si>
  <si>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</si>
  <si>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</si>
  <si>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</si>
  <si>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</si>
  <si>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</si>
  <si>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</si>
  <si>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</si>
  <si>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</si>
  <si>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</si>
  <si>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</si>
  <si>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</si>
  <si>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</si>
  <si>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</si>
  <si>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</si>
  <si>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</si>
  <si>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</si>
  <si>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</si>
  <si>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</si>
  <si>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</si>
  <si>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</si>
  <si>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</si>
  <si>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</si>
  <si>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</si>
  <si>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</si>
  <si>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</si>
  <si>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</si>
  <si>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</si>
  <si>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</si>
  <si>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</si>
  <si>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</si>
  <si>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</si>
  <si>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</si>
  <si>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</si>
  <si>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</si>
  <si>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</si>
  <si>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</si>
  <si>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</si>
  <si>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</si>
  <si>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</si>
  <si>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</si>
  <si>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</si>
  <si>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</si>
  <si>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</si>
  <si>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</si>
  <si>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</si>
  <si>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</si>
  <si>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</si>
  <si>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</si>
  <si>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</si>
  <si>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</si>
  <si>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</si>
  <si>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</si>
  <si>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</si>
  <si>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</si>
  <si>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</si>
  <si>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</si>
  <si>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</si>
  <si>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</si>
  <si>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</si>
  <si>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</si>
  <si>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</si>
  <si>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</si>
  <si>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</si>
  <si>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</si>
  <si>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</si>
  <si>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</si>
  <si>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</si>
  <si>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</si>
  <si>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</si>
  <si>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</si>
  <si>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</si>
  <si>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</si>
  <si>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</si>
  <si>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</si>
  <si>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</si>
  <si>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</si>
  <si>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</si>
  <si>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</si>
  <si>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</si>
  <si>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</si>
  <si>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</si>
  <si>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</si>
  <si>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</si>
  <si>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</si>
  <si>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</si>
  <si>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</si>
  <si>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</si>
  <si>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</si>
  <si>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</si>
  <si>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</si>
  <si>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</si>
  <si>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</si>
  <si>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</si>
  <si>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</si>
  <si>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</si>
  <si>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</si>
  <si>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</si>
  <si>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</si>
  <si>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</si>
  <si>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</si>
  <si>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</si>
  <si>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</si>
  <si>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</si>
  <si>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</si>
  <si>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</si>
  <si>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</si>
  <si>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</si>
  <si>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</si>
  <si>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</si>
  <si>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</si>
  <si>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</si>
  <si>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</si>
  <si>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</si>
  <si>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</si>
  <si>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</si>
  <si>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</si>
  <si>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</si>
  <si>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</si>
  <si>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</si>
  <si>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</si>
  <si>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</si>
  <si>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</si>
  <si>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</si>
  <si>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</si>
  <si>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</si>
  <si>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</si>
  <si>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</si>
  <si>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</si>
  <si>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</si>
  <si>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</si>
  <si>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</si>
  <si>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</si>
  <si>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</si>
  <si>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</si>
  <si>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</si>
  <si>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</si>
  <si>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</si>
  <si>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</si>
  <si>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</si>
  <si>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</si>
  <si>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</si>
  <si>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</si>
  <si>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</si>
  <si>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</si>
  <si>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</si>
  <si>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</si>
  <si>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</si>
  <si>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</si>
  <si>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</si>
  <si>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</si>
  <si>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</si>
  <si>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</si>
  <si>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</si>
  <si>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</si>
  <si>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</si>
  <si>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</si>
  <si>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</si>
  <si>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</si>
  <si>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</si>
  <si>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</si>
  <si>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</si>
  <si>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</si>
  <si>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</si>
  <si>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</si>
  <si>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</si>
  <si>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</si>
  <si>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</si>
  <si>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</si>
  <si>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</si>
  <si>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</si>
  <si>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</si>
  <si>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</si>
  <si>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</si>
  <si>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</si>
  <si>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</si>
  <si>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</si>
  <si>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</si>
  <si>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</si>
  <si>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</si>
  <si>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</si>
  <si>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</si>
  <si>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</si>
  <si>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</si>
  <si>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</si>
  <si>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</si>
  <si>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</si>
  <si>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</si>
  <si>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</si>
  <si>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</si>
  <si>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</si>
  <si>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</si>
  <si>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</si>
  <si>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</si>
  <si>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</si>
  <si>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</si>
  <si>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</si>
  <si>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</si>
  <si>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</si>
  <si>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</si>
  <si>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</si>
  <si>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</si>
  <si>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</si>
  <si>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</si>
  <si>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</si>
  <si>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</si>
  <si>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</si>
  <si>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</si>
  <si>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</si>
  <si>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</si>
  <si>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</si>
  <si>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</si>
  <si>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</si>
  <si>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</si>
  <si>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</si>
  <si>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</si>
  <si>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</si>
  <si>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</si>
  <si>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</si>
  <si>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</si>
  <si>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</si>
  <si>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</si>
  <si>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</si>
  <si>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</si>
  <si>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</si>
  <si>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</si>
  <si>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</si>
  <si>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</si>
  <si>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</si>
  <si>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</si>
  <si>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</si>
  <si>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</si>
  <si>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</si>
  <si>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</si>
  <si>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</si>
  <si>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</si>
  <si>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</si>
  <si>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</si>
  <si>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</si>
  <si>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</si>
  <si>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</si>
  <si>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</si>
  <si>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</si>
  <si>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</si>
  <si>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</si>
  <si>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</si>
  <si>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</si>
  <si>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</si>
  <si>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</si>
  <si>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</si>
  <si>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</si>
  <si>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</si>
  <si>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</si>
  <si>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</si>
  <si>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</si>
  <si>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</si>
  <si>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</si>
  <si>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</si>
  <si>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</si>
  <si>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</si>
  <si>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</si>
  <si>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</si>
  <si>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</si>
  <si>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</si>
  <si>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</si>
  <si>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</si>
  <si>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</si>
  <si>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</si>
  <si>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</si>
  <si>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</si>
  <si>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</si>
  <si>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</si>
  <si>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</si>
  <si>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</si>
  <si>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</si>
  <si>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</si>
  <si>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</si>
  <si>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</si>
  <si>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</si>
  <si>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</si>
  <si>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</si>
  <si>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</si>
  <si>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</si>
  <si>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</si>
  <si>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</si>
  <si>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</si>
  <si>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</si>
  <si>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</si>
  <si>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</si>
  <si>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</si>
  <si>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</si>
  <si>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</si>
  <si>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</si>
  <si>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</si>
  <si>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</si>
  <si>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</si>
  <si>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</si>
  <si>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</si>
  <si>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</si>
  <si>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</si>
  <si>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</si>
  <si>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</si>
  <si>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</si>
  <si>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</si>
  <si>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</si>
  <si>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</si>
  <si>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</si>
  <si>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</si>
  <si>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</si>
  <si>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</si>
  <si>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</si>
  <si>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</si>
  <si>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</si>
  <si>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</si>
  <si>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</si>
  <si>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</si>
  <si>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</si>
  <si>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</si>
  <si>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</si>
  <si>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</si>
  <si>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</si>
  <si>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</si>
  <si>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</si>
  <si>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</si>
  <si>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</si>
  <si>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</si>
  <si>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</si>
  <si>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</si>
  <si>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</si>
  <si>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</si>
  <si>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</si>
  <si>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</si>
  <si>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</si>
  <si>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</si>
  <si>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</si>
  <si>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</si>
  <si>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</si>
  <si>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</si>
  <si>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</si>
  <si>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</si>
  <si>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</si>
  <si>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</si>
  <si>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</si>
  <si>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</si>
  <si>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</si>
  <si>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</si>
  <si>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</si>
  <si>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</si>
  <si>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</si>
  <si>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</si>
  <si>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</si>
  <si>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</si>
  <si>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</si>
  <si>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</si>
  <si>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</si>
  <si>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</si>
  <si>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</si>
  <si>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</si>
  <si>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</si>
  <si>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</si>
  <si>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</si>
  <si>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</si>
  <si>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</si>
  <si>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</si>
  <si>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</si>
  <si>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</si>
  <si>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</si>
  <si>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</si>
  <si>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</si>
  <si>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</si>
  <si>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</si>
  <si>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</si>
  <si>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</si>
  <si>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</si>
  <si>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</si>
  <si>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</si>
  <si>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</si>
  <si>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</si>
  <si>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</si>
  <si>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</si>
  <si>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</si>
  <si>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</si>
  <si>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</si>
  <si>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</si>
  <si>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</si>
  <si>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</si>
  <si>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</si>
  <si>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</si>
  <si>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</si>
  <si>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</si>
  <si>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</si>
  <si>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</si>
  <si>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</si>
  <si>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</si>
  <si>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</si>
  <si>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</si>
  <si>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</si>
  <si>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</si>
  <si>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</si>
  <si>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</si>
  <si>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</si>
  <si>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</si>
  <si>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</si>
  <si>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</si>
  <si>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</si>
  <si>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</si>
  <si>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</si>
  <si>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</si>
  <si>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</si>
  <si>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</si>
  <si>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</si>
  <si>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</si>
  <si>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</si>
  <si>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</si>
  <si>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</si>
  <si>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</si>
  <si>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</si>
  <si>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</si>
  <si>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</si>
  <si>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</si>
  <si>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</si>
  <si>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</si>
  <si>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</si>
  <si>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</si>
  <si>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</si>
  <si>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</si>
  <si>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</si>
  <si>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</si>
  <si>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</si>
  <si>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</si>
  <si>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</si>
  <si>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</si>
  <si>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</si>
  <si>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</si>
  <si>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</si>
  <si>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</si>
  <si>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</si>
  <si>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</si>
  <si>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</si>
  <si>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</si>
  <si>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</si>
  <si>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</si>
  <si>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</si>
  <si>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</si>
  <si>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</si>
  <si>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</si>
  <si>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</si>
  <si>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</si>
  <si>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</si>
  <si>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</si>
  <si>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</si>
  <si>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</si>
  <si>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</si>
  <si>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</si>
  <si>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</si>
  <si>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</si>
  <si>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</si>
  <si>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</si>
  <si>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</si>
  <si>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</si>
  <si>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</si>
  <si>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</si>
  <si>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</si>
  <si>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</si>
  <si>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</si>
  <si>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</si>
  <si>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</si>
  <si>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</si>
  <si>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</si>
  <si>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</si>
  <si>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</si>
  <si>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</si>
  <si>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</si>
  <si>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</si>
  <si>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</si>
  <si>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</si>
  <si>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</si>
  <si>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</si>
  <si>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</si>
  <si>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</si>
  <si>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</si>
  <si>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</si>
  <si>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</si>
  <si>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</si>
  <si>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</si>
  <si>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</si>
  <si>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</si>
  <si>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</si>
  <si>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</si>
  <si>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</si>
  <si>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</si>
  <si>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</si>
  <si>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</si>
  <si>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</si>
  <si>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</si>
  <si>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</si>
  <si>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</si>
  <si>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</si>
  <si>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</si>
  <si>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</si>
  <si>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</si>
  <si>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</si>
  <si>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</si>
  <si>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</si>
  <si>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</si>
  <si>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</si>
  <si>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</si>
  <si>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</si>
  <si>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</si>
  <si>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</si>
  <si>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</si>
  <si>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</si>
  <si>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</si>
  <si>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</si>
  <si>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</si>
  <si>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</si>
  <si>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</si>
  <si>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</si>
  <si>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</si>
  <si>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</si>
  <si>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</si>
  <si>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</si>
  <si>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</si>
  <si>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</si>
  <si>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</si>
  <si>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</si>
  <si>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</si>
  <si>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</si>
  <si>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</si>
  <si>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</si>
  <si>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</si>
  <si>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</si>
  <si>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</si>
  <si>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</si>
  <si>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</si>
  <si>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</si>
  <si>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</si>
  <si>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</si>
  <si>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</si>
  <si>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</si>
  <si>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</si>
  <si>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</si>
  <si>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</si>
  <si>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</si>
  <si>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</si>
  <si>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</si>
  <si>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</si>
  <si>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</si>
  <si>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</si>
  <si>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</si>
  <si>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</si>
  <si>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</si>
  <si>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</si>
  <si>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</si>
  <si>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</si>
  <si>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</si>
  <si>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</si>
  <si>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</si>
  <si>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</si>
  <si>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</si>
  <si>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</si>
  <si>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</si>
  <si>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</si>
  <si>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</si>
  <si>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</si>
  <si>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</si>
  <si>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</si>
  <si>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</si>
  <si>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</si>
  <si>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</si>
  <si>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</si>
  <si>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</si>
  <si>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</si>
  <si>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</si>
  <si>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</si>
  <si>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</si>
  <si>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</si>
  <si>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</si>
  <si>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</si>
  <si>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</si>
  <si>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</si>
  <si>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</si>
  <si>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</si>
  <si>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</si>
  <si>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</si>
  <si>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</si>
  <si>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</si>
  <si>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</si>
  <si>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</si>
  <si>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</si>
  <si>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</si>
  <si>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</si>
  <si>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</si>
  <si>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</si>
  <si>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</si>
  <si>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</si>
  <si>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</si>
  <si>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</si>
  <si>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</si>
  <si>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</si>
  <si>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</si>
  <si>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</si>
  <si>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</si>
  <si>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</si>
  <si>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</si>
  <si>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</si>
  <si>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</si>
  <si>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</si>
  <si>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</si>
  <si>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</si>
  <si>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</si>
  <si>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</si>
  <si>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</si>
  <si>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</si>
  <si>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</si>
  <si>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</si>
  <si>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</si>
  <si>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</si>
  <si>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</si>
  <si>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</si>
  <si>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</si>
  <si>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</si>
  <si>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</si>
  <si>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</si>
  <si>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</si>
  <si>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</si>
  <si>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</si>
  <si>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</si>
  <si>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</si>
  <si>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</si>
  <si>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</si>
  <si>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</si>
  <si>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</si>
  <si>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</si>
  <si>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</si>
  <si>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</si>
  <si>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</si>
  <si>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</si>
  <si>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</si>
  <si>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</si>
  <si>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</si>
  <si>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</si>
  <si>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</si>
  <si>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</si>
  <si>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</si>
  <si>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</si>
  <si>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</si>
  <si>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</si>
  <si>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</si>
  <si>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</si>
  <si>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</si>
  <si>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</si>
  <si>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</si>
  <si>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</si>
  <si>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</si>
  <si>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</si>
  <si>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</si>
  <si>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</si>
  <si>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</si>
  <si>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</si>
  <si>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</si>
  <si>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</si>
  <si>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</si>
  <si>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</si>
  <si>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</si>
  <si>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</si>
  <si>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</si>
  <si>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</si>
  <si>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</si>
  <si>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</si>
  <si>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</si>
  <si>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</si>
  <si>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</si>
  <si>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</si>
  <si>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</si>
  <si>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</si>
  <si>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</si>
  <si>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</si>
  <si>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</si>
  <si>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</si>
  <si>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</si>
  <si>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</si>
  <si>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</si>
  <si>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</si>
  <si>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</si>
  <si>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</si>
  <si>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</si>
  <si>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</si>
  <si>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</si>
  <si>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</si>
  <si>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</si>
  <si>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</si>
  <si>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</si>
  <si>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</si>
  <si>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</si>
  <si>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</si>
  <si>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</si>
  <si>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</si>
  <si>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</si>
  <si>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</si>
  <si>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</si>
  <si>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</si>
  <si>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</si>
  <si>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</si>
  <si>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</si>
  <si>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</si>
  <si>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</si>
  <si>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</si>
  <si>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</si>
  <si>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</si>
  <si>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</si>
  <si>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</si>
  <si>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</si>
  <si>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</si>
  <si>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</si>
  <si>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</si>
  <si>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</si>
  <si>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</si>
  <si>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</si>
  <si>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</si>
  <si>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</si>
  <si>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</si>
  <si>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</si>
  <si>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</si>
  <si>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</si>
  <si>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</si>
  <si>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</si>
  <si>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</si>
  <si>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</si>
  <si>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</si>
  <si>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</si>
  <si>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</si>
  <si>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</si>
  <si>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</si>
  <si>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</si>
  <si>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</si>
  <si>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</si>
  <si>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</si>
  <si>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</si>
  <si>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</si>
  <si>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</si>
  <si>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</si>
  <si>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</si>
  <si>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</si>
  <si>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</si>
  <si>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</si>
  <si>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</si>
  <si>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</si>
  <si>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</si>
  <si>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</si>
  <si>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</si>
  <si>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</si>
  <si>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</si>
  <si>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</si>
  <si>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</si>
  <si>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</si>
  <si>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</si>
  <si>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</si>
  <si>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</si>
  <si>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</si>
  <si>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</si>
  <si>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</si>
  <si>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</si>
  <si>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</si>
  <si>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</si>
  <si>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</si>
  <si>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</si>
  <si>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</si>
  <si>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</si>
  <si>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</si>
  <si>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</si>
  <si>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</si>
  <si>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</si>
  <si>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</si>
  <si>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</si>
  <si>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</si>
  <si>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</si>
  <si>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</si>
  <si>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</si>
  <si>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</si>
  <si>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</si>
  <si>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</si>
  <si>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</si>
  <si>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</si>
  <si>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</si>
  <si>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</si>
  <si>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</si>
  <si>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</si>
  <si>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</si>
  <si>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</si>
  <si>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</si>
  <si>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</si>
  <si>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</si>
  <si>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</si>
  <si>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</si>
  <si>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</si>
  <si>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</si>
  <si>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</si>
  <si>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</si>
  <si>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</si>
  <si>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</si>
  <si>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</si>
  <si>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</si>
  <si>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</si>
  <si>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</si>
  <si>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</si>
  <si>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</si>
  <si>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</si>
  <si>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</si>
  <si>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</si>
  <si>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</si>
  <si>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</si>
  <si>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</si>
  <si>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</si>
  <si>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</si>
  <si>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</si>
  <si>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</si>
  <si>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</si>
  <si>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</si>
  <si>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</si>
  <si>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</si>
  <si>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</si>
  <si>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</si>
  <si>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</si>
  <si>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</si>
  <si>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</si>
  <si>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</si>
  <si>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</si>
  <si>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</si>
  <si>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</si>
  <si>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</si>
  <si>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</si>
  <si>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</si>
  <si>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</si>
  <si>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</si>
  <si>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</si>
  <si>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</si>
  <si>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</si>
  <si>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</si>
  <si>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</si>
  <si>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</si>
  <si>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</si>
  <si>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</si>
  <si>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</si>
  <si>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</si>
  <si>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</si>
  <si>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</si>
  <si>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</si>
  <si>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</si>
  <si>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</si>
  <si>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</si>
  <si>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</si>
  <si>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</si>
  <si>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</si>
  <si>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</si>
  <si>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</si>
  <si>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</si>
  <si>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</si>
  <si>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</si>
  <si>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</si>
  <si>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</si>
  <si>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</si>
  <si>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</si>
  <si>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</si>
  <si>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</si>
  <si>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</si>
  <si>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</si>
  <si>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</si>
  <si>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</si>
  <si>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</si>
  <si>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</si>
  <si>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</si>
  <si>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</si>
  <si>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</si>
  <si>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</si>
  <si>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</si>
  <si>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</si>
  <si>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</si>
  <si>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</si>
  <si>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</si>
  <si>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</si>
  <si>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</si>
  <si>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</si>
  <si>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</si>
  <si>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</si>
  <si>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</si>
  <si>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</si>
  <si>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</si>
  <si>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</si>
  <si>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</si>
  <si>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</si>
  <si>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</si>
  <si>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</si>
  <si>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</si>
  <si>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</si>
  <si>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</si>
  <si>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</si>
  <si>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</si>
  <si>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</si>
  <si>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</si>
  <si>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</si>
  <si>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</si>
  <si>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</si>
  <si>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</si>
  <si>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</si>
  <si>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</si>
  <si>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</si>
  <si>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</si>
  <si>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</si>
  <si>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</si>
  <si>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</si>
  <si>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</si>
  <si>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</si>
  <si>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</si>
  <si>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</si>
  <si>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</si>
  <si>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</si>
  <si>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</si>
  <si>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</si>
  <si>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</si>
  <si>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</si>
  <si>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</si>
  <si>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</si>
  <si>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</si>
  <si>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</si>
  <si>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</si>
  <si>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</si>
  <si>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</si>
  <si>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</si>
  <si>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</si>
  <si>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</si>
  <si>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</si>
  <si>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</si>
  <si>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</si>
  <si>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</si>
  <si>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</si>
  <si>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</si>
  <si>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</si>
  <si>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</si>
  <si>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</si>
  <si>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</si>
  <si>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</si>
  <si>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</si>
  <si>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</si>
  <si>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</si>
  <si>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</si>
  <si>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</si>
  <si>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</si>
  <si>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</si>
  <si>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</si>
  <si>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</si>
  <si>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</si>
  <si>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</si>
  <si>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</si>
  <si>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</si>
  <si>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</si>
  <si>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</si>
  <si>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</si>
  <si>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</si>
  <si>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</si>
  <si>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</si>
  <si>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</si>
  <si>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</si>
  <si>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</si>
  <si>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</si>
  <si>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</si>
  <si>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</si>
  <si>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</si>
  <si>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</si>
  <si>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</si>
  <si>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</si>
  <si>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</si>
  <si>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</si>
  <si>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</si>
  <si>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</si>
  <si>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</si>
  <si>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</si>
  <si>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</si>
  <si>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</si>
  <si>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</si>
  <si>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</si>
  <si>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</si>
  <si>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</si>
  <si>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</si>
  <si>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</si>
  <si>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</si>
  <si>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</si>
  <si>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</si>
  <si>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</si>
  <si>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</si>
  <si>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</si>
  <si>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</si>
  <si>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</si>
  <si>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</si>
  <si>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</si>
  <si>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</si>
  <si>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</si>
  <si>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</si>
  <si>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</si>
  <si>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</si>
  <si>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</si>
  <si>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</si>
  <si>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</si>
  <si>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</si>
  <si>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</si>
  <si>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</si>
  <si>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</si>
  <si>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</si>
  <si>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</si>
  <si>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</si>
  <si>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</si>
  <si>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</si>
  <si>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</si>
  <si>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</si>
  <si>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</si>
  <si>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</si>
  <si>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</si>
  <si>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</si>
  <si>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</si>
  <si>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</si>
  <si>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</si>
  <si>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</si>
  <si>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</si>
  <si>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</si>
  <si>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</si>
  <si>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</si>
  <si>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</si>
  <si>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</si>
  <si>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</si>
  <si>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</si>
  <si>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</si>
  <si>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</si>
  <si>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</si>
  <si>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</si>
  <si>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</si>
  <si>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</si>
  <si>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</si>
  <si>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</si>
  <si>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</si>
  <si>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</si>
  <si>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</si>
  <si>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</si>
  <si>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</si>
  <si>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</si>
  <si>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</si>
  <si>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</si>
  <si>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</si>
  <si>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</si>
  <si>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</si>
  <si>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</si>
  <si>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</si>
  <si>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</si>
  <si>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</si>
  <si>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</si>
  <si>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</si>
  <si>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</si>
  <si>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</si>
  <si>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</si>
  <si>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</si>
  <si>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</si>
  <si>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</si>
  <si>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</si>
  <si>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</si>
  <si>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</si>
  <si>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</si>
  <si>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</si>
  <si>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</si>
  <si>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</si>
  <si>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</si>
  <si>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</si>
  <si>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</si>
  <si>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</si>
  <si>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</si>
  <si>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</si>
  <si>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</si>
  <si>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</si>
  <si>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</si>
  <si>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</si>
  <si>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</si>
  <si>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</si>
  <si>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</si>
  <si>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</si>
  <si>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</si>
  <si>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</si>
  <si>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</si>
  <si>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</si>
  <si>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</si>
  <si>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</si>
  <si>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</si>
  <si>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</si>
  <si>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</si>
  <si>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</si>
  <si>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</si>
  <si>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</si>
  <si>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</si>
  <si>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</si>
  <si>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</si>
  <si>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</si>
  <si>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</si>
  <si>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</si>
  <si>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</si>
  <si>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</si>
  <si>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</si>
  <si>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</si>
  <si>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</si>
  <si>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</si>
  <si>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</si>
  <si>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</si>
  <si>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</si>
  <si>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</si>
  <si>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</si>
  <si>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</si>
  <si>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</si>
  <si>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</si>
  <si>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</si>
  <si>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</si>
  <si>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</si>
  <si>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</si>
  <si>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</si>
  <si>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</si>
  <si>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</si>
  <si>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</si>
  <si>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</si>
  <si>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</si>
  <si>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</si>
  <si>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</si>
  <si>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</si>
  <si>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</si>
  <si>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</si>
  <si>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</si>
  <si>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</si>
  <si>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</si>
  <si>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</si>
  <si>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</si>
  <si>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</si>
  <si>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</si>
  <si>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</si>
  <si>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</si>
  <si>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</si>
  <si>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</si>
  <si>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</si>
  <si>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</si>
  <si>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</si>
  <si>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</si>
  <si>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</si>
  <si>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</si>
  <si>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</si>
  <si>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</si>
  <si>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</si>
  <si>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</si>
  <si>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</si>
  <si>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</si>
  <si>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</si>
  <si>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</si>
  <si>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</si>
  <si>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</si>
  <si>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</si>
  <si>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</si>
  <si>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</si>
  <si>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</si>
  <si>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</si>
  <si>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</si>
  <si>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</si>
  <si>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</si>
  <si>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</si>
  <si>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</si>
  <si>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</si>
  <si>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</si>
  <si>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</si>
  <si>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</si>
  <si>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</si>
  <si>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</si>
  <si>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</si>
  <si>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</si>
  <si>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</si>
  <si>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</si>
  <si>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</si>
  <si>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</si>
  <si>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</si>
  <si>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</si>
  <si>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</si>
  <si>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</si>
  <si>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</si>
  <si>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</si>
  <si>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</si>
  <si>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</si>
  <si>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</si>
  <si>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</si>
  <si>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</si>
  <si>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</si>
  <si>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</si>
  <si>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</si>
  <si>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</si>
  <si>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</si>
  <si>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</si>
  <si>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</si>
  <si>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</si>
  <si>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</si>
  <si>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</si>
  <si>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</si>
  <si>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</si>
  <si>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</si>
  <si>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</si>
  <si>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</si>
  <si>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</si>
  <si>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</si>
  <si>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</si>
  <si>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</si>
  <si>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</si>
  <si>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</si>
  <si>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</si>
  <si>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</si>
  <si>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</si>
  <si>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</si>
  <si>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</si>
  <si>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</si>
  <si>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</si>
  <si>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</si>
  <si>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</si>
  <si>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</si>
  <si>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</si>
  <si>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</si>
  <si>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</si>
  <si>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</si>
  <si>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</si>
  <si>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</si>
  <si>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</si>
  <si>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</si>
  <si>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</si>
  <si>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</si>
  <si>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</si>
  <si>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</si>
  <si>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</si>
  <si>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</si>
  <si>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</si>
  <si>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</si>
  <si>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</si>
  <si>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</si>
  <si>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</si>
  <si>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</si>
  <si>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</si>
  <si>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</si>
  <si>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</si>
  <si>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</si>
  <si>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</si>
  <si>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</si>
  <si>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</si>
  <si>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</si>
  <si>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</si>
  <si>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</si>
  <si>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</si>
  <si>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</si>
  <si>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</si>
  <si>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</si>
  <si>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</si>
  <si>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</si>
  <si>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</si>
  <si>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</si>
  <si>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</si>
  <si>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</si>
  <si>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</si>
  <si>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</si>
  <si>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</si>
  <si>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</si>
  <si>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</si>
  <si>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</si>
  <si>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</si>
  <si>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</si>
  <si>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</si>
  <si>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</si>
  <si>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</si>
  <si>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</si>
  <si>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</si>
  <si>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</si>
  <si>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</si>
  <si>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</si>
  <si>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</si>
  <si>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</si>
  <si>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</si>
  <si>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</si>
  <si>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</si>
  <si>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</si>
  <si>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</si>
  <si>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</si>
  <si>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</si>
  <si>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</si>
  <si>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</si>
  <si>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</si>
  <si>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</si>
  <si>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</si>
  <si>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</si>
  <si>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</si>
  <si>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</si>
  <si>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</si>
  <si>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</si>
  <si>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</si>
  <si>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</si>
  <si>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</si>
  <si>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</si>
  <si>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</si>
  <si>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</si>
  <si>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</si>
  <si>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</si>
  <si>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</si>
  <si>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</si>
  <si>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</si>
  <si>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</si>
  <si>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</si>
  <si>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</si>
  <si>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</si>
  <si>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</si>
  <si>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</si>
  <si>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</si>
  <si>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</si>
  <si>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</si>
  <si>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</si>
  <si>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</si>
  <si>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</si>
  <si>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</si>
  <si>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</si>
  <si>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</si>
  <si>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</si>
  <si>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</si>
  <si>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</si>
  <si>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</si>
  <si>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</si>
  <si>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</si>
  <si>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</si>
  <si>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</si>
  <si>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</si>
  <si>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</si>
  <si>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</si>
  <si>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</si>
  <si>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</si>
  <si>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</si>
  <si>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</si>
  <si>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</si>
  <si>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</si>
  <si>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</si>
  <si>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</si>
  <si>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</si>
  <si>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</si>
  <si>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</si>
  <si>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</si>
  <si>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</si>
  <si>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</si>
  <si>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</si>
  <si>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</si>
  <si>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</si>
  <si>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</si>
  <si>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</si>
  <si>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</si>
  <si>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</si>
  <si>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</si>
  <si>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</si>
  <si>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</si>
  <si>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</si>
  <si>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</si>
  <si>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</si>
  <si>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</si>
  <si>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</si>
  <si>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</si>
  <si>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</si>
  <si>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</si>
  <si>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</si>
  <si>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</si>
  <si>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</si>
  <si>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</si>
  <si>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</si>
  <si>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</si>
  <si>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</si>
  <si>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</si>
  <si>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</si>
  <si>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</si>
  <si>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</si>
  <si>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</si>
  <si>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</si>
  <si>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</si>
  <si>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</si>
  <si>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</si>
  <si>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</si>
  <si>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</si>
  <si>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</si>
  <si>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</si>
  <si>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</si>
  <si>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</si>
  <si>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</si>
  <si>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</si>
  <si>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</si>
  <si>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</si>
  <si>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</si>
  <si>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</si>
  <si>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</si>
  <si>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</si>
  <si>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</si>
  <si>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</si>
  <si>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</si>
  <si>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</si>
  <si>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</si>
  <si>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</si>
  <si>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</si>
  <si>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</si>
  <si>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</si>
  <si>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</si>
  <si>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</si>
  <si>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</si>
  <si>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</si>
  <si>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</si>
  <si>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</si>
  <si>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</si>
  <si>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</si>
  <si>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</si>
  <si>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</si>
  <si>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</si>
  <si>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</si>
  <si>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</si>
  <si>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</si>
  <si>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</si>
  <si>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</si>
  <si>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</si>
  <si>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</si>
  <si>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</si>
  <si>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</si>
  <si>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</si>
  <si>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</si>
  <si>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</si>
  <si>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</si>
  <si>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</si>
  <si>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</si>
  <si>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</si>
  <si>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</si>
  <si>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</si>
  <si>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</si>
  <si>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</si>
  <si>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</si>
  <si>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</si>
  <si>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</si>
  <si>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</si>
  <si>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</si>
  <si>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</si>
  <si>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</si>
  <si>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</si>
  <si>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</si>
  <si>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</si>
  <si>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</si>
  <si>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</si>
  <si>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</si>
  <si>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</si>
  <si>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</si>
  <si>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</si>
  <si>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</si>
  <si>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</si>
  <si>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</si>
  <si>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</si>
  <si>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</si>
  <si>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</si>
  <si>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</si>
  <si>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</si>
  <si>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</si>
  <si>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</si>
  <si>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</si>
  <si>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</si>
  <si>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</si>
  <si>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</si>
  <si>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</si>
  <si>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</si>
  <si>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</si>
  <si>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</si>
  <si>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</si>
  <si>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</si>
  <si>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</si>
  <si>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</si>
  <si>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</si>
  <si>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</si>
  <si>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</si>
  <si>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</si>
  <si>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</si>
  <si>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</si>
  <si>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</si>
  <si>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</si>
  <si>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</si>
  <si>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</si>
  <si>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</si>
  <si>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</si>
  <si>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</si>
  <si>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</si>
  <si>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</si>
  <si>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</si>
  <si>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</si>
  <si>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</si>
  <si>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</si>
  <si>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</si>
  <si>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</si>
  <si>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</si>
  <si>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</si>
  <si>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</si>
  <si>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</si>
  <si>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</si>
  <si>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</si>
  <si>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</si>
  <si>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</si>
  <si>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</si>
  <si>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</si>
  <si>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</si>
  <si>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</si>
  <si>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</si>
  <si>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</si>
  <si>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</si>
  <si>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</si>
  <si>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</si>
  <si>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</si>
  <si>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</si>
  <si>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</si>
  <si>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</si>
  <si>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</si>
  <si>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</si>
  <si>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</si>
  <si>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</si>
  <si>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</si>
  <si>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</si>
  <si>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</si>
  <si>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</si>
  <si>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</si>
  <si>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</si>
  <si>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</si>
  <si>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</si>
  <si>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</si>
  <si>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</si>
  <si>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</si>
  <si>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</si>
  <si>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</si>
  <si>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</si>
  <si>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</si>
  <si>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</si>
  <si>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</si>
  <si>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</si>
  <si>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</si>
  <si>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</si>
  <si>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</si>
  <si>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</si>
  <si>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</si>
  <si>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</si>
  <si>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</si>
  <si>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</si>
  <si>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</si>
  <si>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</si>
  <si>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</si>
  <si>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</si>
  <si>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</si>
  <si>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</si>
  <si>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</si>
  <si>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</si>
  <si>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</si>
  <si>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</si>
  <si>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</si>
  <si>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</si>
  <si>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</si>
  <si>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</si>
  <si>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</si>
  <si>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</si>
  <si>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</si>
  <si>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</si>
  <si>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</si>
  <si>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</si>
  <si>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</si>
  <si>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</si>
  <si>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</si>
  <si>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</si>
  <si>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</si>
  <si>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</si>
  <si>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</si>
  <si>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</si>
  <si>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</si>
  <si>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</si>
  <si>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</si>
  <si>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</si>
  <si>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</si>
  <si>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</si>
  <si>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</si>
  <si>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</si>
  <si>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</si>
  <si>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</si>
  <si>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</si>
  <si>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</si>
  <si>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</si>
  <si>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</si>
  <si>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</si>
  <si>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</si>
  <si>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</si>
  <si>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</si>
  <si>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</si>
  <si>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</si>
  <si>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</si>
  <si>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</si>
  <si>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</si>
  <si>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</si>
  <si>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</si>
  <si>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</si>
  <si>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</si>
  <si>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</si>
  <si>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</si>
  <si>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</si>
  <si>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</si>
  <si>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</si>
  <si>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</si>
  <si>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</si>
  <si>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</si>
  <si>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</si>
  <si>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</si>
  <si>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</si>
  <si>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</si>
  <si>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</si>
  <si>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</si>
  <si>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</si>
  <si>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</si>
  <si>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</si>
  <si>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</si>
  <si>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</si>
  <si>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</si>
  <si>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</si>
  <si>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</si>
  <si>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</si>
  <si>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</si>
  <si>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</si>
  <si>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</si>
  <si>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</si>
  <si>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</si>
  <si>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</si>
  <si>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</si>
  <si>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</si>
  <si>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</si>
  <si>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</si>
  <si>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</si>
  <si>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</si>
  <si>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</si>
  <si>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</si>
  <si>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</si>
  <si>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</si>
  <si>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</si>
  <si>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</si>
  <si>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</si>
  <si>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</si>
  <si>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</si>
  <si>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</si>
  <si>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</si>
  <si>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</si>
  <si>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</si>
  <si>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</si>
  <si>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</si>
  <si>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</si>
  <si>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</si>
  <si>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</si>
  <si>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</si>
  <si>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</si>
  <si>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</si>
  <si>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</si>
  <si>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</si>
  <si>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</si>
  <si>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</si>
  <si>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</si>
  <si>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</si>
  <si>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</si>
  <si>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</si>
  <si>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</si>
  <si>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</si>
  <si>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</si>
  <si>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</si>
  <si>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</si>
  <si>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</si>
  <si>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</si>
  <si>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</si>
  <si>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</si>
  <si>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</si>
  <si>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</si>
  <si>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</si>
  <si>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</si>
  <si>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</si>
  <si>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</si>
  <si>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</si>
  <si>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</si>
  <si>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</si>
  <si>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</si>
  <si>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</si>
  <si>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</si>
  <si>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</si>
  <si>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</si>
  <si>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</si>
  <si>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</si>
  <si>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</si>
  <si>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</si>
  <si>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</si>
  <si>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</si>
  <si>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</si>
  <si>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</si>
  <si>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</si>
  <si>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</si>
  <si>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</si>
  <si>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</si>
  <si>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</si>
  <si>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</si>
  <si>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</si>
  <si>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</si>
  <si>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</si>
  <si>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</si>
  <si>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</si>
  <si>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</si>
  <si>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</si>
  <si>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</si>
  <si>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</si>
  <si>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</si>
  <si>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</si>
  <si>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</si>
  <si>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</si>
  <si>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</si>
  <si>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</si>
  <si>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</si>
  <si>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</si>
  <si>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</si>
  <si>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</si>
  <si>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</si>
  <si>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</si>
  <si>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</si>
  <si>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</si>
  <si>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</si>
  <si>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</si>
  <si>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</si>
  <si>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</si>
  <si>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</si>
  <si>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</si>
  <si>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</si>
  <si>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</si>
  <si>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</si>
  <si>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</si>
  <si>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</si>
  <si>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</si>
  <si>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</si>
  <si>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</si>
  <si>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</si>
  <si>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</si>
  <si>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</si>
  <si>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</si>
  <si>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</si>
  <si>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</si>
  <si>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</si>
  <si>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</si>
  <si>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</si>
  <si>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</si>
  <si>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</si>
  <si>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</si>
  <si>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</si>
  <si>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</si>
  <si>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</si>
  <si>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</si>
  <si>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</si>
  <si>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</si>
  <si>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</si>
  <si>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</si>
  <si>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</si>
  <si>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</si>
  <si>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</si>
  <si>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</si>
  <si>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</si>
  <si>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</si>
  <si>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</si>
  <si>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</si>
  <si>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</si>
  <si>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</si>
  <si>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</si>
  <si>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</si>
  <si>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</si>
  <si>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</si>
  <si>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</si>
  <si>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</si>
  <si>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</si>
  <si>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</si>
  <si>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</si>
  <si>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</si>
  <si>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</si>
  <si>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</si>
  <si>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</si>
  <si>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</si>
  <si>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</si>
  <si>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</si>
  <si>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</si>
  <si>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</si>
  <si>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</si>
  <si>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</si>
  <si>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</si>
  <si>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</si>
  <si>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</si>
  <si>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</si>
  <si>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</si>
  <si>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</si>
  <si>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</si>
  <si>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</si>
  <si>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</si>
  <si>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</si>
  <si>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</si>
  <si>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</si>
  <si>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</si>
  <si>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</si>
  <si>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</si>
  <si>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</si>
  <si>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</si>
  <si>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</si>
  <si>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</si>
  <si>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</si>
  <si>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</si>
  <si>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</si>
  <si>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</si>
  <si>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</si>
  <si>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</si>
  <si>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</si>
  <si>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</si>
  <si>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</si>
  <si>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</si>
  <si>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</si>
  <si>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</si>
  <si>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</si>
  <si>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</si>
  <si>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</si>
  <si>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</si>
  <si>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</si>
  <si>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</si>
  <si>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</si>
  <si>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</si>
  <si>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</si>
  <si>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</si>
  <si>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</si>
  <si>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</si>
  <si>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</si>
  <si>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</si>
  <si>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</si>
  <si>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</si>
  <si>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</si>
  <si>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</si>
  <si>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</si>
  <si>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</si>
  <si>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</si>
  <si>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</si>
  <si>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</si>
  <si>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</si>
  <si>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</si>
  <si>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</si>
  <si>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</si>
  <si>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</si>
  <si>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</si>
  <si>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</si>
  <si>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</si>
  <si>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</si>
  <si>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</si>
  <si>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</si>
  <si>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</si>
  <si>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</si>
  <si>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</si>
  <si>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</si>
  <si>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</si>
  <si>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</si>
  <si>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</si>
  <si>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</si>
  <si>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</si>
  <si>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</si>
  <si>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</si>
  <si>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</si>
  <si>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</si>
  <si>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</si>
  <si>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</si>
  <si>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</si>
  <si>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</si>
  <si>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</si>
  <si>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</si>
  <si>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</si>
  <si>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</si>
  <si>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</si>
  <si>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</si>
  <si>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</si>
  <si>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</si>
  <si>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</si>
  <si>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</si>
  <si>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</si>
  <si>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</si>
  <si>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</si>
  <si>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</si>
  <si>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</si>
  <si>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</si>
  <si>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</si>
  <si>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</si>
  <si>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</si>
  <si>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</si>
  <si>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</si>
  <si>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</si>
  <si>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</si>
  <si>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</si>
  <si>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</si>
  <si>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</si>
  <si>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</si>
  <si>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</si>
  <si>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</si>
  <si>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</si>
  <si>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</si>
  <si>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</si>
  <si>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</si>
  <si>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</si>
  <si>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</si>
  <si>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</si>
  <si>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</si>
  <si>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</si>
  <si>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</si>
  <si>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</si>
  <si>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</si>
  <si>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</si>
  <si>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</si>
  <si>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</si>
  <si>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</si>
  <si>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</si>
  <si>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</si>
  <si>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</si>
  <si>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</si>
  <si>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</si>
  <si>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</si>
  <si>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</si>
  <si>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</si>
  <si>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</si>
  <si>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</si>
  <si>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</si>
  <si>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</si>
  <si>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</si>
  <si>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</si>
  <si>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</si>
  <si>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</si>
  <si>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</si>
  <si>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</si>
  <si>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</si>
  <si>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</si>
  <si>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</si>
  <si>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</si>
  <si>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</si>
  <si>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</si>
  <si>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</si>
  <si>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</si>
  <si>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</si>
  <si>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</si>
  <si>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</si>
  <si>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</si>
  <si>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</si>
  <si>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</si>
  <si>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</si>
  <si>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</si>
  <si>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</si>
  <si>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</si>
  <si>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</si>
  <si>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</si>
  <si>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</si>
  <si>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</si>
  <si>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</si>
  <si>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</si>
  <si>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</si>
  <si>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</si>
  <si>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</si>
  <si>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</si>
  <si>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</si>
  <si>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</si>
  <si>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</si>
  <si>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</si>
  <si>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</si>
  <si>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</si>
  <si>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</si>
  <si>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</si>
  <si>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</si>
  <si>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</si>
  <si>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</si>
  <si>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</si>
  <si>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</si>
  <si>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</si>
  <si>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</si>
  <si>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</si>
  <si>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</si>
  <si>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</si>
  <si>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</si>
  <si>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</si>
  <si>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</si>
  <si>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</si>
  <si>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</si>
  <si>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</si>
  <si>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</si>
  <si>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</si>
  <si>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</si>
  <si>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</si>
  <si>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</si>
  <si>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</si>
  <si>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</si>
  <si>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</si>
  <si>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</si>
  <si>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</si>
  <si>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</si>
  <si>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</si>
  <si>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</si>
  <si>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</si>
  <si>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</si>
  <si>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</si>
  <si>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</si>
  <si>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</si>
  <si>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</si>
  <si>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</si>
  <si>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</si>
  <si>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</si>
  <si>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</si>
  <si>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</si>
  <si>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</si>
  <si>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</si>
  <si>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</si>
  <si>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</si>
  <si>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</si>
  <si>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</si>
  <si>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</si>
  <si>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</si>
  <si>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</si>
  <si>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</si>
  <si>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</si>
  <si>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</si>
  <si>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</si>
  <si>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</si>
  <si>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</si>
  <si>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</si>
  <si>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</si>
  <si>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</si>
  <si>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</si>
  <si>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</si>
  <si>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</si>
  <si>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</si>
  <si>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</si>
  <si>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</si>
  <si>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</si>
  <si>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</si>
  <si>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</si>
  <si>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</si>
  <si>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</si>
  <si>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</si>
  <si>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</si>
  <si>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</si>
  <si>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</si>
  <si>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</si>
  <si>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</si>
  <si>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</si>
  <si>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</si>
  <si>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</si>
  <si>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</si>
  <si>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</si>
  <si>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</si>
  <si>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</si>
  <si>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</si>
  <si>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</si>
  <si>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</si>
  <si>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</si>
  <si>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</si>
  <si>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</si>
  <si>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</si>
  <si>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</si>
  <si>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</si>
  <si>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</si>
  <si>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</si>
  <si>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</si>
  <si>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</si>
  <si>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</si>
  <si>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</si>
  <si>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</si>
  <si>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</si>
  <si>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</si>
  <si>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</si>
  <si>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</si>
  <si>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</si>
  <si>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</si>
  <si>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</si>
  <si>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</si>
  <si>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</si>
  <si>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</si>
  <si>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</si>
  <si>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</si>
  <si>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</si>
  <si>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</si>
  <si>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</si>
  <si>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</si>
  <si>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</si>
  <si>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</si>
  <si>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</si>
  <si>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</si>
  <si>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</si>
  <si>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</si>
  <si>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</si>
  <si>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</si>
  <si>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</si>
  <si>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</si>
  <si>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</si>
  <si>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</si>
  <si>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</si>
  <si>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</si>
  <si>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</si>
  <si>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</si>
  <si>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</si>
  <si>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</si>
  <si>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</si>
  <si>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</si>
  <si>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</si>
  <si>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</si>
  <si>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</si>
  <si>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</si>
  <si>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</si>
  <si>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</si>
  <si>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</si>
  <si>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</si>
  <si>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</si>
  <si>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</si>
  <si>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</si>
  <si>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</si>
  <si>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</si>
  <si>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</si>
  <si>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</si>
  <si>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</si>
  <si>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</si>
  <si>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</si>
  <si>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</si>
  <si>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</si>
  <si>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</si>
  <si>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</si>
  <si>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</si>
  <si>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</si>
  <si>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</si>
  <si>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</si>
  <si>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</si>
  <si>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</si>
  <si>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</si>
  <si>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</si>
  <si>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</si>
  <si>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</si>
  <si>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</si>
  <si>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</si>
  <si>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</si>
  <si>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</si>
  <si>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</si>
  <si>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</si>
  <si>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</si>
  <si>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</si>
  <si>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</si>
  <si>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</si>
  <si>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</si>
  <si>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</si>
  <si>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</si>
  <si>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</si>
  <si>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</si>
  <si>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</si>
  <si>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</si>
  <si>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</si>
  <si>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</si>
  <si>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</si>
  <si>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</si>
  <si>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</si>
  <si>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</si>
  <si>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</si>
  <si>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</si>
  <si>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</si>
  <si>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</si>
  <si>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</si>
  <si>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</si>
  <si>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</si>
  <si>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</si>
  <si>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</si>
  <si>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</si>
  <si>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</si>
  <si>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</si>
  <si>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</si>
  <si>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</si>
  <si>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</si>
  <si>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</si>
  <si>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</si>
  <si>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</si>
  <si>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</si>
  <si>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</si>
  <si>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</si>
  <si>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</si>
  <si>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</si>
  <si>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</si>
  <si>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</si>
  <si>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</si>
  <si>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</si>
  <si>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</si>
  <si>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</si>
  <si>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</si>
  <si>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</si>
  <si>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</si>
  <si>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</si>
  <si>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</si>
  <si>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</si>
  <si>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</si>
  <si>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</si>
  <si>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</si>
  <si>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</si>
  <si>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</si>
  <si>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</si>
  <si>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</si>
  <si>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</si>
  <si>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</si>
  <si>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</si>
  <si>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</si>
  <si>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</si>
  <si>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</si>
  <si>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</si>
  <si>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</si>
  <si>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</si>
  <si>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</si>
  <si>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</si>
  <si>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</si>
  <si>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</si>
  <si>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</si>
  <si>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</si>
  <si>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</si>
  <si>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</si>
  <si>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</si>
  <si>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</si>
  <si>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</si>
  <si>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</si>
  <si>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</si>
  <si>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</si>
  <si>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</si>
  <si>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</si>
  <si>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</si>
  <si>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</si>
  <si>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</si>
  <si>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</si>
  <si>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</si>
  <si>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</si>
  <si>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</si>
  <si>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</si>
  <si>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</si>
  <si>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</si>
  <si>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</si>
  <si>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</si>
  <si>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</si>
  <si>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</si>
  <si>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</si>
  <si>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</si>
  <si>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</si>
  <si>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</si>
  <si>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</si>
  <si>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</si>
  <si>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</si>
  <si>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</si>
  <si>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</si>
  <si>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</si>
  <si>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</si>
  <si>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</si>
  <si>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</si>
  <si>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</si>
  <si>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</si>
  <si>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</si>
  <si>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</si>
  <si>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</si>
  <si>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</si>
  <si>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</si>
  <si>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</si>
  <si>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</si>
  <si>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</si>
  <si>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</si>
  <si>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</si>
  <si>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</si>
  <si>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</si>
  <si>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</si>
  <si>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</si>
  <si>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</si>
  <si>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</si>
  <si>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</si>
  <si>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</si>
  <si>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</si>
  <si>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</si>
  <si>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</si>
  <si>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</si>
  <si>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</si>
  <si>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</si>
  <si>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</si>
  <si>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</si>
  <si>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</si>
  <si>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</si>
  <si>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</si>
  <si>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</si>
  <si>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</si>
  <si>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</si>
  <si>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</si>
  <si>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</si>
  <si>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</si>
  <si>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</si>
  <si>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</si>
  <si>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</si>
  <si>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</si>
  <si>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</si>
  <si>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</si>
  <si>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</si>
  <si>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</si>
  <si>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</si>
  <si>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</si>
  <si>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</si>
  <si>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</si>
  <si>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</si>
  <si>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</si>
  <si>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</si>
  <si>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</si>
  <si>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</si>
  <si>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</si>
  <si>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</si>
  <si>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</si>
  <si>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</si>
  <si>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</si>
  <si>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</si>
  <si>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</si>
  <si>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</si>
  <si>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</si>
  <si>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</si>
  <si>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</si>
  <si>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</si>
  <si>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</si>
  <si>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</si>
  <si>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</si>
  <si>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</si>
  <si>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</si>
  <si>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</si>
  <si>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</si>
  <si>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</si>
  <si>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</si>
  <si>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</si>
  <si>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</si>
  <si>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</si>
  <si>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</si>
  <si>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</si>
  <si>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</si>
  <si>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</si>
  <si>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</si>
  <si>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</si>
  <si>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</si>
  <si>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</si>
  <si>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</si>
  <si>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</si>
  <si>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</si>
  <si>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</si>
  <si>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</si>
  <si>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</si>
  <si>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</si>
  <si>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</si>
  <si>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</si>
  <si>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</si>
  <si>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</si>
  <si>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</si>
  <si>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</si>
  <si>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</si>
  <si>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</si>
  <si>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</si>
  <si>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</si>
  <si>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</si>
  <si>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</si>
  <si>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</si>
  <si>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</si>
  <si>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</si>
  <si>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</si>
  <si>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</si>
  <si>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</si>
  <si>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</si>
  <si>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</si>
  <si>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</si>
  <si>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</si>
  <si>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</si>
  <si>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</si>
  <si>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</si>
  <si>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</si>
  <si>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</si>
  <si>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</si>
  <si>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</si>
  <si>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</si>
  <si>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</si>
  <si>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</si>
  <si>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</si>
  <si>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</si>
  <si>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</si>
  <si>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</si>
  <si>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</si>
  <si>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</si>
  <si>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</si>
  <si>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</si>
  <si>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</si>
  <si>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</si>
  <si>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</si>
  <si>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</si>
  <si>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</si>
  <si>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</si>
  <si>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</si>
  <si>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</si>
  <si>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</si>
  <si>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</si>
  <si>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</si>
  <si>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</si>
  <si>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</si>
  <si>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</si>
  <si>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</si>
  <si>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</si>
  <si>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</si>
  <si>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</si>
  <si>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</si>
  <si>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</si>
  <si>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</si>
  <si>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</si>
  <si>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</si>
  <si>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</si>
  <si>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</si>
  <si>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</si>
  <si>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</si>
  <si>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</si>
  <si>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</si>
  <si>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</si>
  <si>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</si>
  <si>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</si>
  <si>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</si>
  <si>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</si>
  <si>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</si>
  <si>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</si>
  <si>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</si>
  <si>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</si>
  <si>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</si>
  <si>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</si>
  <si>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</si>
  <si>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</si>
  <si>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</si>
  <si>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</si>
  <si>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</si>
  <si>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</si>
  <si>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</si>
  <si>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</si>
  <si>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</si>
  <si>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</si>
  <si>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</si>
  <si>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</si>
  <si>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</si>
  <si>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</si>
  <si>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</si>
  <si>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</si>
  <si>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</si>
  <si>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</si>
  <si>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</si>
  <si>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</si>
  <si>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</si>
  <si>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</si>
  <si>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</si>
  <si>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</si>
  <si>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</si>
  <si>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</si>
  <si>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</si>
  <si>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</si>
  <si>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</si>
  <si>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</si>
  <si>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</si>
  <si>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</si>
  <si>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</si>
  <si>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</si>
  <si>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</si>
  <si>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</si>
  <si>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</si>
  <si>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</si>
  <si>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</si>
  <si>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</si>
  <si>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</si>
  <si>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</si>
  <si>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</si>
  <si>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</si>
  <si>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</si>
  <si>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</si>
  <si>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</si>
  <si>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</si>
  <si>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</si>
  <si>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</si>
  <si>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</si>
  <si>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</si>
  <si>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</si>
  <si>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</si>
  <si>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</si>
  <si>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</si>
  <si>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</si>
  <si>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</si>
  <si>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</si>
  <si>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</si>
  <si>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</si>
  <si>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</si>
  <si>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</si>
  <si>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</si>
  <si>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</si>
  <si>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</si>
  <si>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</si>
  <si>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</si>
  <si>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</si>
  <si>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</si>
  <si>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</si>
  <si>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</si>
  <si>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</si>
  <si>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</si>
  <si>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</si>
  <si>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</si>
  <si>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</si>
  <si>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</si>
  <si>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</si>
  <si>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</si>
  <si>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</si>
  <si>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</si>
  <si>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</si>
  <si>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</si>
  <si>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</si>
  <si>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</si>
  <si>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</si>
  <si>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</si>
  <si>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</si>
  <si>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</si>
  <si>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</si>
  <si>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</si>
  <si>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</si>
  <si>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</si>
  <si>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</si>
  <si>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</si>
  <si>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</si>
  <si>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</si>
  <si>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</si>
  <si>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</si>
  <si>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</si>
  <si>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</si>
  <si>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</si>
  <si>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</si>
  <si>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</si>
  <si>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</si>
  <si>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</si>
  <si>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</si>
  <si>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</si>
  <si>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</si>
  <si>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</si>
  <si>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</si>
  <si>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</si>
  <si>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</si>
  <si>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</si>
  <si>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</si>
  <si>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</si>
  <si>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</si>
  <si>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</si>
  <si>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</si>
  <si>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</si>
  <si>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</si>
  <si>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</si>
  <si>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</si>
  <si>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</si>
  <si>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</si>
  <si>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</si>
  <si>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</si>
  <si>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</si>
  <si>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</si>
  <si>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</si>
  <si>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</si>
  <si>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</si>
  <si>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</si>
  <si>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</si>
  <si>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</si>
  <si>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</si>
  <si>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</si>
  <si>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</si>
  <si>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</si>
  <si>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</si>
  <si>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</si>
  <si>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</si>
  <si>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</si>
  <si>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</si>
  <si>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</si>
  <si>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</si>
  <si>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</si>
  <si>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</si>
  <si>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</si>
  <si>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</si>
  <si>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</si>
  <si>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</si>
  <si>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</si>
  <si>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</si>
  <si>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</si>
  <si>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</si>
  <si>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</si>
  <si>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</si>
  <si>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</si>
  <si>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</si>
  <si>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</si>
  <si>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</si>
  <si>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</si>
  <si>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</si>
  <si>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</si>
  <si>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</si>
  <si>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</si>
  <si>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</si>
  <si>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</si>
  <si>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</si>
  <si>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</si>
  <si>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</si>
  <si>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</si>
  <si>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</si>
  <si>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</si>
  <si>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</si>
  <si>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</si>
  <si>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</si>
  <si>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</si>
  <si>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</si>
  <si>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</si>
  <si>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</si>
  <si>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</si>
  <si>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</si>
  <si>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</si>
  <si>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</si>
  <si>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</si>
  <si>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</si>
  <si>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</si>
  <si>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</si>
  <si>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</si>
  <si>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</si>
  <si>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</si>
  <si>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</si>
  <si>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</si>
  <si>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</si>
  <si>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</si>
  <si>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</si>
  <si>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</si>
  <si>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</si>
  <si>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</si>
  <si>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</si>
  <si>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</si>
  <si>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</si>
  <si>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</si>
  <si>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</si>
  <si>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</si>
  <si>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</si>
  <si>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</si>
  <si>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</si>
  <si>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</si>
  <si>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</si>
  <si>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</si>
  <si>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</si>
  <si>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</si>
  <si>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</si>
  <si>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</si>
  <si>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</si>
  <si>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</si>
  <si>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</si>
  <si>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</si>
  <si>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</si>
  <si>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</si>
  <si>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</si>
  <si>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</si>
  <si>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</si>
  <si>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</si>
  <si>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</si>
  <si>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</si>
  <si>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</si>
  <si>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</si>
  <si>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</si>
  <si>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</si>
  <si>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</si>
  <si>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</si>
  <si>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</si>
  <si>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</si>
  <si>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</si>
  <si>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</si>
  <si>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</si>
  <si>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</si>
  <si>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</si>
  <si>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</si>
  <si>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</si>
  <si>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</si>
  <si>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</si>
  <si>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</si>
  <si>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</si>
  <si>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</si>
  <si>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</si>
  <si>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</si>
  <si>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</si>
  <si>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</si>
  <si>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</si>
  <si>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</si>
  <si>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</si>
  <si>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</si>
  <si>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</si>
  <si>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</si>
  <si>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</si>
  <si>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</si>
  <si>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</si>
  <si>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</si>
  <si>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</si>
  <si>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</si>
  <si>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</si>
  <si>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</si>
  <si>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</si>
  <si>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</si>
  <si>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</si>
  <si>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</si>
  <si>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</si>
  <si>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</si>
  <si>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</si>
  <si>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</si>
  <si>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</si>
  <si>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</si>
  <si>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</si>
  <si>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</si>
  <si>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</si>
  <si>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</si>
  <si>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</si>
  <si>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</si>
  <si>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</si>
  <si>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</si>
  <si>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</si>
  <si>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</si>
  <si>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</si>
  <si>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</si>
  <si>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</si>
  <si>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</si>
  <si>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</si>
  <si>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</si>
  <si>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</si>
  <si>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</si>
  <si>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</si>
  <si>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</si>
  <si>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</si>
  <si>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</si>
  <si>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</si>
  <si>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</si>
  <si>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</si>
  <si>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</si>
  <si>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</si>
  <si>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</si>
  <si>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</si>
  <si>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</si>
  <si>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</si>
  <si>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</si>
  <si>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</si>
  <si>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</si>
  <si>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</si>
  <si>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</si>
  <si>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</si>
  <si>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</si>
  <si>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</si>
  <si>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</si>
  <si>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</si>
  <si>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</si>
  <si>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</si>
  <si>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</si>
  <si>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</si>
  <si>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</si>
  <si>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</si>
  <si>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</si>
  <si>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</si>
  <si>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</si>
  <si>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</si>
  <si>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</si>
  <si>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</si>
  <si>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</si>
  <si>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</si>
  <si>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</si>
  <si>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</si>
  <si>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</si>
  <si>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</si>
  <si>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</si>
  <si>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</si>
  <si>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</si>
  <si>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</si>
  <si>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</si>
  <si>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</si>
  <si>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</si>
  <si>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</si>
  <si>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</si>
  <si>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</si>
  <si>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</si>
  <si>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</si>
  <si>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</si>
  <si>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</si>
  <si>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</si>
  <si>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</si>
  <si>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</si>
  <si>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</si>
  <si>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</si>
  <si>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</si>
  <si>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</si>
  <si>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</si>
  <si>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</si>
  <si>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</si>
  <si>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</si>
  <si>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</si>
  <si>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</si>
  <si>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</si>
  <si>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</si>
  <si>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</si>
  <si>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</si>
  <si>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</si>
  <si>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</si>
  <si>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</si>
  <si>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</si>
  <si>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</si>
  <si>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</si>
  <si>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</si>
  <si>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</si>
  <si>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</si>
  <si>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</si>
  <si>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</si>
  <si>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</si>
  <si>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</si>
  <si>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</si>
  <si>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</si>
  <si>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</si>
  <si>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</si>
  <si>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</si>
  <si>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</si>
  <si>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</si>
  <si>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</si>
  <si>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</si>
  <si>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</si>
  <si>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</si>
  <si>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</si>
  <si>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</si>
  <si>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</si>
  <si>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</si>
  <si>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</si>
  <si>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</si>
  <si>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</si>
  <si>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</si>
  <si>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</si>
  <si>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</si>
  <si>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</si>
  <si>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</si>
  <si>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</si>
  <si>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</si>
  <si>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</si>
  <si>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</si>
  <si>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</si>
  <si>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</si>
  <si>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</si>
  <si>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</si>
  <si>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</si>
  <si>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</si>
  <si>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</si>
  <si>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</si>
  <si>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</si>
  <si>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</si>
  <si>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</si>
  <si>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</si>
  <si>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</si>
  <si>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</si>
  <si>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</si>
  <si>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</si>
  <si>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</si>
  <si>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</si>
  <si>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</si>
  <si>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</si>
  <si>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</si>
  <si>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</si>
  <si>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</si>
  <si>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</si>
  <si>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</si>
  <si>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</si>
  <si>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</si>
  <si>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</si>
  <si>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</si>
  <si>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</si>
  <si>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</si>
  <si>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</si>
  <si>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</si>
  <si>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</si>
  <si>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</si>
  <si>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</si>
  <si>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</si>
  <si>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</si>
  <si>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</si>
  <si>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</si>
  <si>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</si>
  <si>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</si>
  <si>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</si>
  <si>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</si>
  <si>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</si>
  <si>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</si>
  <si>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</si>
  <si>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</si>
  <si>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</si>
  <si>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</si>
  <si>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</si>
  <si>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</si>
  <si>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</si>
  <si>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</si>
  <si>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</si>
  <si>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</si>
  <si>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</si>
  <si>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</si>
  <si>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</si>
  <si>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</si>
  <si>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</si>
  <si>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</si>
  <si>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</si>
  <si>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</si>
  <si>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</si>
  <si>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</si>
  <si>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</si>
  <si>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</si>
  <si>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</si>
  <si>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</si>
  <si>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</si>
  <si>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</si>
  <si>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</si>
  <si>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</si>
  <si>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</si>
  <si>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</si>
  <si>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</si>
  <si>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</si>
  <si>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</si>
  <si>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</si>
  <si>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</si>
  <si>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</si>
  <si>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</si>
  <si>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</si>
  <si>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</si>
  <si>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</si>
  <si>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</si>
  <si>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</si>
  <si>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</si>
  <si>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</si>
  <si>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</si>
  <si>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</si>
  <si>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</si>
  <si>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</si>
  <si>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</si>
  <si>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</si>
  <si>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</si>
  <si>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</si>
  <si>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</si>
  <si>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</si>
  <si>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</si>
  <si>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</si>
  <si>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</si>
  <si>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</si>
  <si>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</si>
  <si>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</si>
  <si>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</si>
  <si>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</si>
  <si>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</si>
  <si>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</si>
  <si>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</si>
  <si>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</si>
  <si>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</si>
  <si>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</si>
  <si>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</si>
  <si>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</si>
  <si>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</si>
  <si>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</si>
  <si>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</si>
  <si>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</si>
  <si>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</si>
  <si>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</si>
  <si>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</si>
  <si>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</si>
  <si>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</si>
  <si>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</si>
  <si>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</si>
  <si>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</si>
  <si>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</si>
  <si>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</si>
  <si>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</si>
  <si>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</si>
  <si>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</si>
  <si>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</si>
  <si>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</si>
  <si>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</si>
  <si>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</si>
  <si>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</si>
  <si>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</si>
  <si>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</si>
  <si>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</si>
  <si>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</si>
  <si>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</si>
  <si>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</si>
  <si>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</si>
  <si>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</si>
  <si>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</si>
  <si>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</si>
  <si>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</si>
  <si>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</si>
  <si>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</si>
  <si>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</si>
  <si>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</si>
  <si>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</si>
  <si>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</si>
  <si>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</si>
  <si>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</si>
  <si>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</si>
  <si>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</si>
  <si>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</si>
  <si>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</si>
  <si>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</si>
  <si>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</si>
  <si>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</si>
  <si>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</si>
  <si>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</si>
  <si>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</si>
  <si>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</si>
  <si>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</si>
  <si>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</si>
  <si>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</si>
  <si>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</si>
  <si>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</si>
  <si>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</si>
  <si>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</si>
  <si>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</si>
  <si>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</si>
  <si>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</si>
  <si>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</si>
  <si>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</si>
  <si>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</si>
  <si>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</si>
  <si>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</si>
  <si>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</si>
  <si>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</si>
  <si>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</si>
  <si>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</si>
  <si>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</si>
  <si>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</si>
  <si>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</si>
  <si>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</si>
  <si>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</si>
  <si>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</si>
  <si>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</si>
  <si>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</si>
  <si>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</si>
  <si>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</si>
  <si>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</si>
  <si>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</si>
  <si>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</si>
  <si>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</si>
  <si>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</si>
  <si>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</si>
  <si>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</si>
  <si>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</si>
  <si>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</si>
  <si>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</si>
  <si>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</si>
  <si>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</si>
  <si>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</si>
  <si>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</si>
  <si>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</si>
  <si>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</si>
  <si>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</si>
  <si>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</si>
  <si>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</si>
  <si>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</si>
  <si>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</si>
  <si>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</si>
  <si>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</si>
  <si>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</si>
  <si>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</si>
  <si>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</si>
  <si>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</si>
  <si>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</si>
  <si>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</si>
  <si>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</si>
  <si>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</si>
  <si>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</si>
  <si>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</si>
  <si>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</si>
  <si>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</si>
  <si>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</si>
  <si>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</si>
  <si>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</si>
  <si>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</si>
  <si>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</si>
  <si>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</si>
  <si>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</si>
  <si>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</si>
  <si>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</si>
  <si>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</si>
  <si>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</si>
  <si>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</si>
  <si>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</si>
  <si>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</si>
  <si>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</si>
  <si>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</si>
  <si>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</si>
  <si>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</si>
  <si>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</si>
  <si>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</si>
  <si>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</si>
  <si>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</si>
  <si>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</si>
  <si>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</si>
  <si>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</si>
  <si>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</si>
  <si>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</si>
  <si>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</si>
  <si>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</si>
  <si>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</si>
  <si>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</si>
  <si>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</si>
  <si>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</si>
  <si>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</si>
  <si>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</si>
  <si>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</si>
  <si>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</si>
  <si>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</si>
  <si>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</si>
  <si>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</si>
  <si>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</si>
  <si>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</si>
  <si>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</si>
  <si>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</si>
  <si>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</si>
  <si>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</si>
  <si>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</si>
  <si>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</si>
  <si>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</si>
  <si>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</si>
  <si>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</si>
  <si>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</si>
  <si>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</si>
  <si>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</si>
  <si>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</si>
  <si>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</si>
  <si>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</si>
  <si>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</si>
  <si>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</si>
  <si>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</si>
  <si>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</si>
  <si>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</si>
  <si>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</si>
  <si>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</si>
  <si>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</si>
  <si>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</si>
  <si>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</si>
  <si>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</si>
  <si>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</si>
  <si>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</si>
  <si>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</si>
  <si>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</si>
  <si>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</si>
  <si>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</si>
  <si>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</si>
  <si>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</si>
  <si>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</si>
  <si>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</si>
  <si>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</si>
  <si>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</si>
  <si>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</si>
  <si>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</si>
  <si>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</si>
  <si>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</si>
  <si>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</si>
  <si>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</si>
  <si>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</si>
  <si>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</si>
  <si>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</si>
  <si>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</si>
  <si>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</si>
  <si>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</si>
  <si>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</si>
  <si>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</si>
  <si>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</si>
  <si>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</si>
  <si>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</si>
  <si>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</si>
  <si>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</si>
  <si>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</si>
  <si>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</si>
  <si>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</si>
  <si>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</si>
  <si>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</si>
  <si>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</si>
  <si>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</si>
  <si>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</si>
  <si>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</si>
  <si>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</si>
  <si>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</si>
  <si>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</si>
  <si>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</si>
  <si>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</si>
  <si>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</si>
  <si>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</si>
  <si>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</si>
  <si>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</si>
  <si>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</si>
  <si>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</si>
  <si>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</si>
  <si>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</si>
  <si>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</si>
  <si>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</si>
  <si>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</si>
  <si>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</si>
  <si>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</si>
  <si>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</si>
  <si>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</si>
  <si>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</si>
  <si>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</si>
  <si>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</si>
  <si>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</si>
  <si>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</si>
  <si>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</si>
  <si>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</si>
  <si>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</si>
  <si>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</si>
  <si>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</si>
  <si>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</si>
  <si>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</si>
  <si>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</si>
  <si>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</si>
  <si>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</si>
  <si>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</si>
  <si>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</si>
  <si>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</si>
  <si>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</si>
  <si>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</si>
  <si>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</si>
  <si>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</si>
  <si>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</si>
  <si>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</si>
  <si>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</si>
  <si>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</si>
  <si>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</si>
  <si>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</si>
  <si>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</si>
  <si>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</si>
  <si>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</si>
  <si>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</si>
  <si>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</si>
  <si>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</si>
  <si>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</si>
  <si>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</si>
  <si>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</si>
  <si>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</si>
  <si>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</si>
  <si>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</si>
  <si>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</si>
  <si>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</si>
  <si>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</si>
  <si>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</si>
  <si>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</si>
  <si>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</si>
  <si>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</si>
  <si>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</si>
  <si>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</si>
  <si>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</si>
  <si>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</si>
  <si>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</si>
  <si>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</si>
  <si>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</si>
  <si>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</si>
  <si>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</si>
  <si>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</si>
  <si>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</si>
  <si>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</si>
  <si>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</si>
  <si>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</si>
  <si>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</si>
  <si>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</si>
  <si>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</si>
  <si>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</si>
  <si>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</si>
  <si>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</si>
  <si>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</si>
  <si>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</si>
  <si>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</si>
  <si>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</si>
  <si>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</si>
  <si>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</si>
  <si>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</si>
  <si>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</si>
  <si>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</si>
  <si>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</si>
  <si>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</si>
  <si>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</si>
  <si>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</si>
  <si>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</si>
  <si>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</si>
  <si>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</si>
  <si>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</si>
  <si>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</si>
  <si>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</si>
  <si>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</si>
  <si>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</si>
  <si>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</si>
  <si>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</si>
  <si>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</si>
  <si>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</si>
  <si>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</si>
  <si>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</si>
  <si>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</si>
  <si>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</si>
  <si>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</si>
  <si>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</si>
  <si>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</si>
  <si>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</si>
  <si>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</si>
  <si>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</si>
  <si>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</si>
  <si>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</si>
  <si>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</si>
  <si>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</si>
  <si>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</si>
  <si>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</si>
  <si>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</si>
  <si>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</si>
  <si>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</si>
  <si>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</si>
  <si>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</si>
  <si>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</si>
  <si>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</si>
  <si>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</si>
  <si>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</si>
  <si>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</si>
  <si>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</si>
  <si>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</si>
  <si>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</si>
  <si>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</si>
  <si>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</si>
  <si>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</si>
  <si>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</si>
  <si>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</si>
  <si>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</si>
  <si>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</si>
  <si>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</si>
  <si>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</si>
  <si>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</si>
  <si>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</si>
  <si>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</si>
  <si>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</si>
  <si>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</si>
  <si>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</si>
  <si>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</si>
  <si>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</si>
  <si>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</si>
  <si>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</si>
  <si>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</si>
  <si>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</si>
  <si>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</si>
  <si>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</si>
  <si>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</si>
  <si>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</si>
  <si>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</si>
  <si>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</si>
  <si>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</si>
  <si>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</si>
  <si>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</si>
  <si>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</si>
  <si>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</si>
  <si>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</si>
  <si>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</si>
  <si>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</si>
  <si>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</si>
  <si>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</si>
  <si>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</si>
  <si>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</si>
  <si>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</si>
  <si>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</si>
  <si>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</si>
  <si>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</si>
  <si>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</si>
  <si>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</si>
  <si>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</si>
  <si>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</si>
  <si>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</si>
  <si>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</si>
  <si>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</si>
  <si>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</si>
  <si>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</si>
  <si>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</si>
  <si>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</si>
  <si>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</si>
  <si>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</si>
  <si>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</si>
  <si>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</si>
  <si>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</si>
  <si>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</si>
  <si>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</si>
  <si>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</si>
  <si>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</si>
  <si>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</si>
  <si>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</si>
  <si>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</si>
  <si>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</si>
  <si>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</si>
  <si>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</si>
  <si>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</si>
  <si>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</si>
  <si>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</si>
  <si>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</si>
  <si>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</si>
  <si>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</si>
  <si>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</si>
  <si>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</si>
  <si>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</si>
  <si>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</si>
  <si>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</si>
  <si>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</si>
  <si>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</si>
  <si>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</si>
  <si>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</si>
  <si>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</si>
  <si>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</si>
  <si>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</si>
  <si>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</si>
  <si>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</si>
  <si>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</si>
  <si>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</si>
  <si>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</si>
  <si>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</si>
  <si>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</si>
  <si>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</si>
  <si>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</si>
  <si>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</si>
  <si>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</si>
  <si>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</si>
  <si>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</si>
  <si>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</si>
  <si>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</si>
  <si>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</si>
  <si>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</si>
  <si>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</si>
  <si>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</si>
  <si>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</si>
  <si>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</si>
  <si>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</si>
  <si>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</si>
  <si>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</si>
  <si>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</si>
  <si>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</si>
  <si>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</si>
  <si>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</si>
  <si>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</si>
  <si>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</si>
  <si>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</si>
  <si>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</si>
  <si>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</si>
  <si>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</si>
  <si>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</si>
  <si>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</si>
  <si>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</si>
  <si>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</si>
  <si>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</si>
  <si>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</si>
  <si>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</si>
  <si>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</si>
  <si>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</si>
  <si>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</si>
  <si>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</si>
  <si>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</si>
  <si>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</si>
  <si>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</si>
  <si>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</si>
  <si>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</si>
  <si>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</si>
  <si>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</si>
  <si>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</si>
  <si>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</si>
  <si>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</si>
  <si>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</si>
  <si>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</si>
  <si>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</si>
  <si>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</si>
  <si>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</si>
  <si>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</si>
  <si>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</si>
  <si>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</si>
  <si>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</si>
  <si>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</si>
  <si>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</si>
  <si>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</si>
  <si>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</si>
  <si>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</si>
  <si>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</si>
  <si>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</si>
  <si>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</si>
  <si>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</si>
  <si>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</si>
  <si>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</si>
  <si>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</si>
  <si>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</si>
  <si>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</si>
  <si>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</si>
  <si>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</si>
  <si>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</si>
  <si>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</si>
  <si>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</si>
  <si>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</si>
  <si>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</si>
  <si>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</si>
  <si>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</si>
  <si>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</si>
  <si>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</si>
  <si>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</si>
  <si>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</si>
  <si>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</si>
  <si>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</si>
  <si>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</si>
  <si>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</si>
  <si>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</si>
  <si>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</si>
  <si>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</si>
  <si>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</si>
  <si>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</si>
  <si>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</si>
  <si>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</si>
  <si>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</si>
  <si>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</si>
  <si>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</si>
  <si>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</si>
  <si>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</si>
  <si>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</si>
  <si>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</si>
  <si>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</si>
  <si>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</si>
  <si>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</si>
  <si>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</si>
  <si>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</si>
  <si>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</si>
  <si>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</si>
  <si>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</si>
  <si>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</si>
  <si>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</si>
  <si>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</si>
  <si>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</si>
  <si>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</si>
  <si>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</si>
  <si>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</si>
  <si>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</si>
  <si>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</si>
  <si>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</si>
  <si>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</si>
  <si>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</si>
  <si>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</si>
  <si>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</si>
  <si>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</si>
  <si>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</si>
  <si>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</si>
  <si>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</si>
  <si>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</si>
  <si>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</si>
  <si>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</si>
  <si>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</si>
  <si>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</si>
  <si>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</si>
  <si>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</si>
  <si>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</si>
  <si>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</si>
  <si>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</si>
  <si>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</si>
  <si>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</si>
  <si>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</si>
  <si>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</si>
  <si>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</si>
  <si>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</si>
  <si>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</si>
  <si>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</si>
  <si>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</si>
  <si>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</si>
  <si>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</si>
  <si>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</si>
  <si>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</si>
  <si>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</si>
  <si>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</si>
  <si>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</si>
  <si>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</si>
  <si>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</si>
  <si>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</si>
  <si>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</si>
  <si>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</si>
  <si>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</si>
  <si>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</si>
  <si>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</si>
  <si>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</si>
  <si>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</si>
  <si>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</si>
  <si>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</si>
  <si>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</si>
  <si>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</si>
  <si>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</si>
  <si>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</si>
  <si>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</si>
  <si>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</si>
  <si>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</si>
  <si>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</si>
  <si>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</si>
  <si>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</si>
  <si>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</si>
  <si>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</si>
  <si>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</si>
  <si>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</si>
  <si>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</si>
  <si>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</si>
  <si>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</si>
  <si>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</si>
  <si>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</si>
  <si>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</si>
  <si>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</si>
  <si>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</si>
  <si>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</si>
  <si>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</si>
  <si>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</si>
  <si>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</si>
  <si>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</si>
  <si>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</si>
  <si>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</si>
  <si>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</si>
  <si>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</si>
  <si>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</si>
  <si>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</si>
  <si>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</si>
  <si>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</si>
  <si>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</si>
  <si>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</si>
  <si>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</si>
  <si>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</si>
  <si>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</si>
  <si>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</si>
  <si>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</si>
  <si>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</si>
  <si>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</si>
  <si>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</si>
  <si>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</si>
  <si>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</si>
  <si>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</si>
  <si>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</si>
  <si>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</si>
  <si>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</si>
  <si>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</si>
  <si>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</si>
  <si>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</si>
  <si>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</si>
  <si>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</si>
  <si>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</si>
  <si>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</si>
  <si>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</si>
  <si>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</si>
  <si>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</si>
  <si>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</si>
  <si>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</si>
  <si>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</si>
  <si>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</si>
  <si>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</si>
  <si>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</si>
  <si>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</si>
  <si>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</si>
  <si>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</si>
  <si>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</si>
  <si>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</si>
  <si>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</si>
  <si>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</si>
  <si>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</si>
  <si>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</si>
  <si>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</si>
  <si>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</si>
  <si>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</si>
  <si>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</si>
  <si>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</si>
  <si>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</si>
  <si>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</si>
  <si>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</si>
  <si>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</si>
  <si>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</si>
  <si>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</si>
  <si>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</si>
  <si>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</si>
  <si>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</si>
  <si>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</si>
  <si>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</si>
  <si>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</si>
  <si>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</si>
  <si>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</si>
  <si>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</si>
  <si>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</si>
  <si>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</si>
  <si>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</si>
  <si>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</si>
  <si>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</si>
  <si>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</si>
  <si>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</si>
  <si>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</si>
  <si>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</si>
  <si>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</si>
  <si>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</si>
  <si>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</si>
  <si>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</si>
  <si>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</si>
  <si>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</si>
  <si>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</si>
  <si>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</si>
  <si>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</si>
  <si>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</si>
  <si>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</si>
  <si>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</si>
  <si>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</si>
  <si>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</si>
  <si>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</si>
  <si>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</si>
  <si>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</si>
  <si>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</si>
  <si>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</si>
  <si>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</si>
  <si>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</si>
  <si>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</si>
  <si>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</si>
  <si>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</si>
  <si>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</si>
  <si>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</si>
  <si>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</si>
  <si>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</si>
  <si>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</si>
  <si>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</si>
  <si>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</si>
  <si>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</si>
  <si>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</si>
  <si>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</si>
  <si>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</si>
  <si>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</si>
  <si>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</si>
  <si>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</si>
  <si>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</si>
  <si>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</si>
  <si>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</si>
  <si>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</si>
  <si>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</si>
  <si>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</si>
  <si>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</si>
  <si>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</si>
  <si>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</si>
  <si>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</si>
  <si>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</si>
  <si>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</si>
  <si>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</si>
  <si>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</si>
  <si>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</si>
  <si>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</si>
  <si>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</si>
  <si>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</si>
  <si>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</si>
  <si>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</si>
  <si>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</si>
  <si>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</si>
  <si>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</si>
  <si>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</si>
  <si>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</si>
  <si>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</si>
  <si>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</si>
  <si>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</si>
  <si>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</si>
  <si>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</si>
  <si>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</si>
  <si>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</si>
  <si>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</si>
  <si>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</si>
  <si>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</si>
  <si>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</si>
  <si>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</si>
  <si>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</si>
  <si>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</si>
  <si>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</si>
  <si>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</si>
  <si>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</si>
  <si>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</si>
  <si>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</si>
  <si>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</si>
  <si>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</si>
  <si>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</si>
  <si>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</si>
  <si>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</si>
  <si>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</si>
  <si>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</si>
  <si>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</si>
  <si>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</si>
  <si>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</si>
  <si>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</si>
  <si>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</si>
  <si>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</si>
  <si>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</si>
  <si>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</si>
  <si>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</si>
  <si>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</si>
  <si>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</si>
  <si>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</si>
  <si>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</si>
  <si>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</si>
  <si>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</si>
  <si>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</si>
  <si>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</si>
  <si>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</si>
  <si>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</si>
  <si>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</si>
  <si>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</si>
  <si>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</si>
  <si>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</si>
  <si>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</si>
  <si>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</si>
  <si>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</si>
  <si>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</si>
  <si>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</si>
  <si>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</si>
  <si>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</si>
  <si>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</si>
  <si>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</si>
  <si>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</si>
  <si>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</si>
  <si>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</si>
  <si>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</si>
  <si>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</si>
  <si>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</si>
  <si>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</si>
  <si>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</si>
  <si>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</si>
  <si>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</si>
  <si>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</si>
  <si>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</si>
  <si>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</si>
  <si>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</si>
  <si>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</si>
  <si>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</si>
  <si>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</si>
  <si>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</si>
  <si>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</si>
  <si>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</si>
  <si>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</si>
  <si>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</si>
  <si>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</si>
  <si>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</si>
  <si>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</si>
  <si>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</si>
  <si>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</si>
  <si>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</si>
  <si>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</si>
  <si>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</si>
  <si>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</si>
  <si>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</si>
  <si>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</si>
  <si>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</si>
  <si>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</si>
  <si>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</si>
  <si>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</si>
  <si>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</si>
  <si>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</si>
  <si>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</si>
  <si>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</si>
  <si>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</si>
  <si>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</si>
  <si>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</si>
  <si>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</si>
  <si>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</si>
  <si>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</si>
  <si>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</si>
  <si>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</si>
  <si>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</si>
  <si>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</si>
  <si>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</si>
  <si>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</si>
  <si>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</si>
  <si>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</si>
  <si>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</si>
  <si>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</si>
  <si>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</si>
  <si>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</si>
  <si>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</si>
  <si>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</si>
  <si>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</si>
  <si>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</si>
  <si>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</si>
  <si>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</si>
  <si>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</si>
  <si>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</si>
  <si>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</si>
  <si>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</si>
  <si>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</si>
  <si>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</si>
  <si>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</si>
  <si>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</si>
  <si>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</si>
  <si>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</si>
  <si>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</si>
  <si>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</si>
  <si>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</si>
  <si>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</si>
  <si>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</si>
  <si>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</si>
  <si>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</si>
  <si>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</si>
  <si>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</si>
  <si>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</si>
  <si>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</si>
  <si>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</si>
  <si>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</si>
  <si>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</si>
  <si>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</si>
  <si>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</si>
  <si>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</si>
  <si>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</si>
  <si>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</si>
  <si>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</si>
  <si>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</si>
  <si>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</si>
  <si>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</si>
  <si>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</si>
  <si>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</si>
  <si>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</si>
  <si>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</si>
  <si>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</si>
  <si>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</si>
  <si>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</si>
  <si>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</si>
  <si>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</si>
  <si>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</si>
  <si>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</si>
  <si>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</si>
  <si>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</si>
  <si>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</si>
  <si>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</si>
  <si>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</si>
  <si>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</si>
  <si>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</si>
  <si>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</si>
  <si>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</si>
  <si>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</si>
  <si>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</si>
  <si>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</si>
  <si>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</si>
  <si>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</si>
  <si>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</si>
  <si>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</si>
  <si>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</si>
  <si>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</si>
  <si>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</si>
  <si>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</si>
  <si>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</si>
  <si>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</si>
  <si>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</si>
  <si>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</si>
  <si>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</si>
  <si>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</si>
  <si>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</si>
  <si>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</si>
  <si>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</si>
  <si>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</si>
  <si>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</si>
  <si>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</si>
  <si>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</si>
  <si>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</si>
  <si>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</si>
  <si>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</si>
  <si>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</si>
  <si>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</si>
  <si>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</si>
  <si>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</si>
  <si>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</si>
  <si>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</si>
  <si>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</si>
  <si>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</si>
  <si>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</si>
  <si>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</si>
  <si>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</si>
  <si>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</si>
  <si>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</si>
  <si>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</si>
  <si>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</si>
  <si>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</si>
  <si>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</si>
  <si>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</si>
  <si>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</si>
  <si>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</si>
  <si>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</si>
  <si>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</si>
  <si>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</si>
  <si>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</si>
  <si>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</si>
  <si>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</si>
  <si>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</si>
  <si>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</si>
  <si>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</si>
  <si>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</si>
  <si>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</si>
  <si>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</si>
  <si>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</si>
  <si>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</si>
  <si>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</si>
  <si>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</si>
  <si>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</si>
  <si>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</si>
  <si>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</si>
  <si>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</si>
  <si>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</si>
  <si>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</si>
  <si>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</si>
  <si>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</si>
  <si>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</si>
  <si>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</si>
  <si>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</si>
  <si>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</si>
  <si>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</si>
  <si>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</si>
  <si>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</si>
  <si>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</si>
  <si>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</si>
  <si>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</si>
  <si>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</si>
  <si>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</si>
  <si>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</si>
  <si>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</si>
  <si>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</si>
  <si>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</si>
  <si>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</si>
  <si>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</si>
  <si>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</si>
  <si>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</si>
  <si>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</si>
  <si>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</si>
  <si>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</si>
  <si>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</si>
  <si>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</si>
  <si>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</si>
  <si>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</si>
  <si>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</si>
  <si>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</si>
  <si>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</si>
  <si>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</si>
  <si>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</si>
  <si>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</si>
  <si>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</si>
  <si>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</si>
  <si>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</si>
  <si>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</si>
  <si>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</si>
  <si>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</si>
  <si>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</si>
  <si>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</si>
  <si>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</si>
  <si>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</si>
  <si>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</si>
  <si>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</si>
  <si>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</si>
  <si>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</si>
  <si>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</si>
  <si>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</si>
  <si>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</si>
  <si>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</si>
  <si>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</si>
  <si>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</si>
  <si>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</si>
  <si>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</si>
  <si>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</si>
  <si>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</si>
  <si>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</si>
  <si>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</si>
  <si>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</si>
  <si>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</si>
  <si>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</si>
  <si>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</si>
  <si>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</si>
  <si>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</si>
  <si>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</si>
  <si>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</si>
  <si>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</si>
  <si>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</si>
  <si>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</si>
  <si>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</si>
  <si>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</si>
  <si>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</si>
  <si>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</si>
  <si>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</si>
  <si>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</si>
  <si>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</si>
  <si>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</si>
  <si>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</si>
  <si>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</si>
  <si>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</si>
  <si>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</si>
  <si>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</si>
  <si>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</si>
  <si>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</si>
  <si>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</si>
  <si>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</si>
  <si>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</si>
  <si>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</si>
  <si>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</si>
  <si>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</si>
  <si>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</si>
  <si>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</si>
  <si>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</si>
  <si>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</si>
  <si>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</si>
  <si>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</si>
  <si>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</si>
  <si>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</si>
  <si>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</si>
  <si>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</si>
  <si>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</si>
  <si>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</si>
  <si>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</si>
  <si>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</si>
  <si>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</si>
  <si>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</si>
  <si>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</si>
  <si>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</si>
  <si>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</si>
  <si>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</si>
  <si>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</si>
  <si>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</si>
  <si>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</si>
  <si>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</si>
  <si>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</si>
  <si>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</si>
  <si>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</si>
  <si>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</si>
  <si>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</si>
  <si>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</si>
  <si>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</si>
  <si>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</si>
  <si>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</si>
  <si>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</si>
  <si>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</si>
  <si>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</si>
  <si>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</si>
  <si>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</si>
  <si>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</si>
  <si>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</si>
  <si>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</si>
  <si>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</si>
  <si>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</si>
  <si>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</si>
  <si>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</si>
  <si>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</si>
  <si>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</si>
  <si>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</si>
  <si>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</si>
  <si>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</si>
  <si>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</si>
  <si>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</si>
  <si>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</si>
  <si>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</si>
  <si>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</si>
  <si>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</si>
  <si>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</si>
  <si>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</si>
  <si>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</si>
  <si>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</si>
  <si>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</si>
  <si>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</si>
  <si>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</si>
  <si>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</si>
  <si>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</si>
  <si>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</si>
  <si>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</si>
  <si>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</si>
  <si>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</si>
  <si>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</si>
  <si>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</si>
  <si>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</si>
  <si>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</si>
  <si>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</si>
  <si>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</si>
  <si>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</si>
  <si>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</si>
  <si>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</si>
  <si>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</si>
  <si>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</si>
  <si>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</si>
  <si>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</si>
  <si>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</si>
  <si>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</si>
  <si>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</si>
  <si>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</si>
  <si>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</si>
  <si>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</si>
  <si>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</si>
  <si>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</si>
  <si>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</si>
  <si>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</si>
  <si>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</si>
  <si>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</si>
  <si>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</si>
  <si>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</si>
  <si>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</si>
  <si>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</si>
  <si>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</si>
  <si>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</si>
  <si>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</si>
  <si>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</si>
  <si>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</si>
  <si>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</si>
  <si>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</si>
  <si>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</si>
  <si>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</si>
  <si>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</si>
  <si>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</si>
  <si>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</si>
  <si>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</si>
  <si>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</si>
  <si>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</si>
  <si>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</si>
  <si>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</si>
  <si>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</si>
  <si>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</si>
  <si>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</si>
  <si>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</si>
  <si>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</si>
  <si>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</si>
  <si>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</si>
  <si>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</si>
  <si>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</si>
  <si>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</si>
  <si>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</si>
  <si>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</si>
  <si>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</si>
  <si>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</si>
  <si>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</si>
  <si>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</si>
  <si>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</si>
  <si>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</si>
  <si>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</si>
  <si>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</si>
  <si>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</si>
  <si>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</si>
  <si>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</si>
  <si>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</si>
  <si>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</si>
  <si>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</si>
  <si>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</si>
  <si>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</si>
  <si>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</si>
  <si>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</si>
  <si>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</si>
  <si>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</si>
  <si>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</si>
  <si>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</si>
  <si>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</si>
  <si>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</si>
  <si>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</si>
  <si>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</si>
  <si>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</si>
  <si>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</si>
  <si>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</si>
  <si>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</si>
  <si>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</si>
  <si>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</si>
  <si>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</si>
  <si>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</si>
  <si>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</si>
  <si>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</si>
  <si>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</si>
  <si>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</si>
  <si>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</si>
  <si>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</si>
  <si>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</si>
  <si>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</si>
  <si>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</si>
  <si>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</si>
  <si>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</si>
  <si>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</si>
  <si>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</si>
  <si>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</si>
  <si>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</si>
  <si>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</si>
  <si>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</si>
  <si>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</si>
  <si>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</si>
  <si>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</si>
  <si>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</si>
  <si>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</si>
  <si>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</si>
  <si>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</si>
  <si>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</si>
  <si>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</si>
  <si>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</si>
  <si>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</si>
  <si>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</si>
  <si>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</si>
  <si>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</si>
  <si>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</si>
  <si>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</si>
  <si>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</si>
  <si>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</si>
  <si>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</si>
  <si>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</si>
  <si>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</si>
  <si>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</si>
  <si>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</si>
  <si>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</si>
  <si>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</si>
  <si>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</si>
  <si>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</si>
  <si>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</si>
  <si>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</si>
  <si>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</si>
  <si>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</si>
  <si>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</si>
  <si>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</si>
  <si>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</si>
  <si>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</si>
  <si>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</si>
  <si>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</si>
  <si>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</si>
  <si>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</si>
  <si>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</si>
  <si>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</si>
  <si>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</si>
  <si>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</si>
  <si>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</si>
  <si>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</si>
  <si>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</si>
  <si>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</si>
  <si>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</si>
  <si>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</si>
  <si>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</si>
  <si>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</si>
  <si>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</si>
  <si>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</si>
  <si>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</si>
  <si>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</si>
  <si>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</si>
  <si>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</si>
  <si>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</si>
  <si>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</si>
  <si>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</si>
  <si>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</si>
  <si>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</si>
  <si>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</si>
  <si>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</si>
  <si>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</si>
  <si>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</si>
  <si>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</si>
  <si>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</si>
  <si>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</si>
  <si>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</si>
  <si>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</si>
  <si>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</si>
  <si>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</si>
  <si>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</si>
  <si>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</si>
  <si>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</si>
  <si>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</si>
  <si>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</si>
  <si>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</si>
  <si>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</si>
  <si>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</si>
  <si>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</si>
  <si>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</si>
  <si>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</si>
  <si>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</si>
  <si>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</si>
  <si>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</si>
  <si>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</si>
  <si>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</si>
  <si>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</si>
  <si>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</si>
  <si>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</si>
  <si>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</si>
  <si>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</si>
  <si>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</si>
  <si>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</si>
  <si>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</si>
  <si>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</si>
  <si>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</si>
  <si>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</si>
  <si>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</si>
  <si>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</si>
  <si>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</si>
  <si>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</si>
  <si>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</si>
  <si>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</si>
  <si>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</si>
  <si>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</si>
  <si>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</si>
  <si>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</si>
  <si>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</si>
  <si>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</si>
  <si>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</si>
  <si>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</si>
  <si>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</si>
  <si>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</si>
  <si>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</si>
  <si>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</si>
  <si>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</si>
  <si>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</si>
  <si>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</si>
  <si>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</si>
  <si>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</si>
  <si>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</si>
  <si>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</si>
  <si>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</si>
  <si>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</si>
  <si>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</si>
  <si>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</si>
  <si>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</si>
  <si>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</si>
  <si>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</si>
  <si>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</si>
  <si>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</si>
  <si>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</si>
  <si>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</si>
  <si>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</si>
  <si>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</si>
  <si>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</si>
  <si>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</si>
  <si>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</si>
  <si>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</si>
  <si>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</si>
  <si>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</si>
  <si>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</si>
  <si>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</si>
  <si>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</si>
  <si>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</si>
  <si>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</si>
  <si>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</si>
  <si>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</si>
  <si>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</si>
  <si>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</si>
  <si>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</si>
  <si>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</si>
  <si>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</si>
  <si>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</si>
  <si>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</si>
  <si>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</si>
  <si>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</si>
  <si>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</si>
  <si>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</si>
  <si>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</si>
  <si>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</si>
  <si>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</si>
  <si>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</si>
  <si>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</si>
  <si>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</si>
  <si>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</si>
  <si>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</si>
  <si>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</si>
  <si>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</si>
  <si>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</si>
  <si>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</si>
  <si>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</si>
  <si>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</si>
  <si>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</si>
  <si>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</si>
  <si>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</si>
  <si>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</si>
  <si>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</si>
  <si>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</si>
  <si>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</si>
  <si>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</si>
  <si>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</si>
  <si>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</si>
  <si>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</si>
  <si>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</si>
  <si>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</si>
  <si>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</si>
  <si>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</si>
  <si>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</si>
  <si>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</si>
  <si>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</si>
  <si>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</si>
  <si>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</si>
  <si>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</si>
  <si>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</si>
  <si>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</si>
  <si>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</si>
  <si>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</si>
  <si>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</si>
  <si>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</si>
  <si>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</si>
  <si>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</si>
  <si>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</si>
  <si>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</si>
  <si>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</si>
  <si>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</si>
  <si>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</si>
  <si>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</si>
  <si>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</si>
  <si>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</si>
  <si>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</si>
  <si>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</si>
  <si>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</si>
  <si>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</si>
  <si>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</si>
  <si>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</si>
  <si>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</si>
  <si>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</si>
  <si>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</si>
  <si>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</si>
  <si>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</si>
  <si>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</si>
  <si>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</si>
  <si>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</si>
  <si>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</si>
  <si>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</si>
  <si>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</si>
  <si>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</si>
  <si>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</si>
  <si>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</si>
  <si>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</si>
  <si>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</si>
  <si>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</si>
  <si>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</si>
  <si>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</si>
  <si>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</si>
  <si>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</si>
  <si>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</si>
  <si>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</si>
  <si>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</si>
  <si>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</si>
  <si>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</si>
  <si>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</si>
  <si>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</si>
  <si>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</si>
  <si>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</si>
  <si>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</si>
  <si>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</si>
  <si>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</si>
  <si>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</si>
  <si>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</si>
  <si>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</si>
  <si>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</si>
  <si>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</si>
  <si>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</si>
  <si>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</si>
  <si>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</si>
  <si>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</si>
  <si>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</si>
  <si>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</si>
  <si>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</si>
  <si>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</si>
  <si>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</si>
  <si>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</si>
  <si>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</si>
  <si>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</si>
  <si>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</si>
  <si>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</si>
  <si>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</si>
  <si>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</si>
  <si>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</si>
  <si>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</si>
  <si>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</si>
  <si>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</si>
  <si>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</si>
  <si>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</si>
  <si>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</si>
  <si>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</si>
  <si>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</si>
  <si>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</si>
  <si>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</si>
  <si>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</si>
  <si>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</si>
  <si>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</si>
  <si>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</si>
  <si>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</si>
  <si>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</si>
  <si>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</si>
  <si>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</si>
  <si>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</si>
  <si>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</si>
  <si>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</si>
  <si>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</si>
  <si>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</si>
  <si>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</si>
  <si>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</si>
  <si>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</si>
  <si>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</si>
  <si>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</si>
  <si>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</si>
  <si>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</si>
  <si>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</si>
  <si>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</si>
  <si>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</si>
  <si>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</si>
  <si>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</si>
  <si>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</si>
  <si>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</si>
  <si>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</si>
  <si>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</si>
  <si>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</si>
  <si>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</si>
  <si>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</si>
  <si>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</si>
  <si>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</si>
  <si>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</si>
  <si>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</si>
  <si>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</si>
  <si>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</si>
  <si>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</si>
  <si>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</si>
  <si>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</si>
  <si>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</si>
  <si>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</si>
  <si>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</si>
  <si>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</si>
  <si>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</si>
  <si>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</si>
  <si>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</si>
  <si>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</si>
  <si>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</si>
  <si>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</si>
  <si>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</si>
  <si>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</si>
  <si>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</si>
  <si>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</si>
  <si>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</si>
  <si>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</si>
  <si>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</si>
  <si>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</si>
  <si>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</si>
  <si>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</si>
  <si>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</si>
  <si>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</si>
  <si>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</si>
  <si>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</si>
  <si>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</si>
  <si>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</si>
  <si>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</si>
  <si>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</si>
  <si>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</si>
  <si>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</si>
  <si>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</si>
  <si>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</si>
  <si>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</si>
  <si>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</si>
  <si>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</si>
  <si>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</si>
  <si>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</si>
  <si>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</si>
  <si>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</si>
  <si>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</si>
  <si>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</si>
  <si>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</si>
  <si>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</si>
  <si>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</si>
  <si>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</si>
  <si>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</si>
  <si>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</si>
  <si>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</si>
  <si>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</si>
  <si>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</si>
  <si>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</si>
  <si>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</si>
  <si>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</si>
  <si>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</si>
  <si>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</si>
  <si>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</si>
  <si>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</si>
  <si>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</si>
  <si>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</si>
  <si>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</si>
  <si>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</si>
  <si>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</si>
  <si>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</si>
  <si>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</si>
  <si>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</si>
  <si>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</si>
  <si>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</si>
  <si>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</si>
  <si>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</si>
  <si>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</si>
  <si>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</si>
  <si>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</si>
  <si>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</si>
  <si>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</si>
  <si>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</si>
  <si>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</si>
  <si>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</si>
  <si>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</si>
  <si>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</si>
  <si>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</si>
  <si>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</si>
  <si>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</si>
  <si>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</si>
  <si>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</si>
  <si>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</si>
  <si>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</si>
  <si>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</si>
  <si>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</si>
  <si>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</si>
  <si>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</si>
  <si>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</si>
  <si>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</si>
  <si>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</si>
  <si>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</si>
  <si>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</si>
  <si>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</si>
  <si>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</si>
  <si>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</si>
  <si>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</si>
  <si>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</si>
  <si>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</si>
  <si>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</si>
  <si>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</si>
  <si>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</si>
  <si>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</si>
  <si>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</si>
  <si>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</si>
  <si>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</si>
  <si>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</si>
  <si>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</si>
  <si>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</si>
  <si>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</si>
  <si>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</si>
  <si>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</si>
  <si>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</si>
  <si>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</si>
  <si>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</si>
  <si>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</si>
  <si>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</si>
  <si>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</si>
  <si>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</si>
  <si>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</si>
  <si>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</si>
  <si>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</si>
  <si>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</si>
  <si>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</si>
  <si>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</si>
  <si>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</si>
  <si>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</si>
  <si>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</si>
  <si>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</si>
  <si>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</si>
  <si>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</si>
  <si>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</si>
  <si>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</si>
  <si>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</si>
  <si>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</si>
  <si>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</si>
  <si>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</si>
  <si>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</si>
  <si>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</si>
  <si>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</si>
  <si>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</si>
  <si>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</si>
  <si>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</si>
  <si>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</si>
  <si>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</si>
  <si>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</si>
  <si>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</si>
  <si>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</si>
  <si>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</si>
  <si>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</si>
  <si>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</si>
  <si>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</si>
  <si>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</si>
  <si>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</si>
  <si>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</si>
  <si>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</si>
  <si>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</si>
  <si>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</si>
  <si>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</si>
  <si>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</si>
  <si>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</si>
  <si>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</si>
  <si>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</si>
  <si>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</si>
  <si>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</si>
  <si>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</si>
  <si>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</si>
  <si>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</si>
  <si>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</si>
  <si>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</si>
  <si>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</si>
  <si>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</si>
  <si>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</si>
  <si>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</si>
  <si>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</si>
  <si>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</si>
  <si>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</si>
  <si>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</si>
  <si>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</si>
  <si>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</si>
  <si>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</si>
  <si>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</si>
  <si>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</si>
  <si>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</si>
  <si>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</si>
  <si>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</si>
  <si>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</si>
  <si>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</si>
  <si>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</si>
  <si>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</si>
  <si>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</si>
  <si>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</si>
  <si>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</si>
  <si>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</si>
  <si>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</si>
  <si>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</si>
  <si>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</si>
  <si>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</si>
  <si>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</si>
  <si>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</si>
  <si>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</si>
  <si>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</si>
  <si>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</si>
  <si>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</si>
  <si>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</si>
  <si>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</si>
  <si>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</si>
  <si>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</si>
  <si>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</si>
  <si>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</si>
  <si>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</si>
  <si>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</si>
  <si>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</si>
  <si>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</si>
  <si>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</si>
  <si>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</si>
  <si>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</si>
  <si>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</si>
  <si>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</si>
  <si>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</si>
  <si>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</si>
  <si>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</si>
  <si>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</si>
  <si>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</si>
  <si>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</si>
  <si>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</si>
  <si>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</si>
  <si>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</si>
  <si>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</si>
  <si>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</si>
  <si>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</si>
  <si>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</si>
  <si>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</si>
  <si>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</si>
  <si>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</si>
  <si>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</si>
  <si>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</si>
  <si>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</si>
  <si>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</si>
  <si>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</si>
  <si>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</si>
  <si>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</si>
  <si>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</si>
  <si>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</si>
  <si>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</si>
  <si>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</si>
  <si>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</si>
  <si>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</si>
  <si>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</si>
  <si>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</si>
  <si>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</si>
  <si>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</si>
  <si>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</si>
  <si>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</si>
  <si>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</si>
  <si>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</si>
  <si>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</si>
  <si>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</si>
  <si>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</si>
  <si>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</si>
  <si>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</si>
  <si>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</si>
  <si>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</si>
  <si>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</si>
  <si>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</si>
  <si>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</si>
  <si>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</si>
  <si>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</si>
  <si>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</si>
  <si>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</si>
  <si>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</si>
  <si>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</si>
  <si>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</si>
  <si>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</si>
  <si>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</si>
  <si>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</si>
  <si>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</si>
  <si>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</si>
  <si>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</si>
  <si>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</si>
  <si>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</si>
  <si>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</si>
  <si>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</si>
  <si>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</si>
  <si>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</si>
  <si>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</si>
  <si>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</si>
  <si>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</si>
  <si>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</si>
  <si>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</si>
  <si>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</si>
  <si>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</si>
  <si>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</si>
  <si>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</si>
  <si>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</si>
  <si>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</si>
  <si>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</si>
  <si>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</si>
  <si>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</si>
  <si>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</si>
  <si>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</si>
  <si>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</si>
  <si>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</si>
  <si>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</si>
  <si>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</si>
  <si>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</si>
  <si>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</si>
  <si>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</si>
  <si>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</si>
  <si>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</si>
  <si>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</si>
  <si>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</si>
  <si>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</si>
  <si>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</si>
  <si>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</si>
  <si>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</si>
  <si>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</si>
  <si>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</si>
  <si>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</si>
  <si>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</si>
  <si>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</si>
  <si>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</si>
  <si>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</si>
  <si>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</si>
  <si>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</si>
  <si>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</si>
  <si>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</si>
  <si>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</si>
  <si>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</si>
  <si>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</si>
  <si>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</si>
  <si>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</si>
  <si>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</si>
  <si>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</si>
  <si>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</si>
  <si>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</si>
  <si>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</si>
  <si>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</si>
  <si>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</si>
  <si>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</si>
  <si>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</si>
  <si>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</si>
  <si>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</si>
  <si>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</si>
  <si>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</si>
  <si>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</si>
  <si>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</si>
  <si>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</si>
  <si>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</si>
  <si>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</si>
  <si>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</si>
  <si>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</si>
  <si>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</si>
  <si>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</si>
  <si>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</si>
  <si>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</si>
  <si>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</si>
  <si>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</si>
  <si>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</si>
  <si>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</si>
  <si>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</si>
  <si>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</si>
  <si>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</si>
  <si>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</si>
  <si>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</si>
  <si>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</si>
  <si>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</si>
  <si>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</si>
  <si>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</si>
  <si>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</si>
  <si>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</si>
  <si>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</si>
  <si>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</si>
  <si>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</si>
  <si>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</si>
  <si>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</si>
  <si>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</si>
  <si>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</si>
  <si>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</si>
  <si>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</si>
  <si>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</si>
  <si>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</si>
  <si>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</si>
  <si>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</si>
  <si>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</si>
  <si>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</si>
  <si>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</si>
  <si>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</si>
  <si>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</si>
  <si>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</si>
  <si>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</si>
  <si>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</si>
  <si>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</si>
  <si>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</si>
  <si>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</si>
  <si>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</si>
  <si>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</si>
  <si>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</si>
  <si>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</si>
  <si>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</si>
  <si>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</si>
  <si>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</si>
  <si>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</si>
  <si>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</si>
  <si>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</si>
  <si>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</si>
  <si>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</si>
  <si>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</si>
  <si>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</si>
  <si>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</si>
  <si>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</si>
  <si>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</si>
  <si>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</si>
  <si>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</si>
  <si>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</si>
  <si>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</si>
  <si>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</si>
  <si>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</si>
  <si>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</si>
  <si>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</si>
  <si>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</si>
  <si>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</si>
  <si>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</si>
  <si>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</si>
  <si>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</si>
  <si>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</si>
  <si>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</si>
  <si>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</si>
  <si>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</si>
  <si>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</si>
  <si>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</si>
  <si>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</si>
  <si>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</si>
  <si>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</si>
  <si>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</si>
  <si>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</si>
  <si>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</si>
  <si>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</si>
  <si>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</si>
  <si>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</si>
  <si>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</si>
  <si>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</si>
  <si>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</si>
  <si>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</si>
  <si>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</si>
  <si>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</si>
  <si>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</si>
  <si>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</si>
  <si>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</si>
  <si>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</si>
  <si>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</si>
  <si>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</si>
  <si>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</si>
  <si>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</si>
  <si>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</si>
  <si>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</si>
  <si>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</si>
  <si>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</si>
  <si>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</si>
  <si>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</si>
  <si>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</si>
  <si>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</si>
  <si>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</si>
  <si>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</si>
  <si>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</si>
  <si>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</si>
  <si>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</si>
  <si>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</si>
  <si>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</si>
  <si>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</si>
  <si>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</si>
  <si>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</si>
  <si>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</si>
  <si>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</si>
  <si>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</si>
  <si>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</si>
  <si>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</si>
  <si>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</si>
  <si>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</si>
  <si>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</si>
  <si>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</si>
  <si>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</si>
  <si>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</si>
  <si>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</si>
  <si>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</si>
  <si>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</si>
  <si>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</si>
  <si>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</si>
  <si>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</si>
  <si>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</si>
  <si>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</si>
  <si>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</si>
  <si>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</si>
  <si>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</si>
  <si>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</si>
  <si>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</si>
  <si>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</si>
  <si>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</si>
  <si>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</si>
  <si>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</si>
  <si>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</si>
  <si>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</si>
  <si>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</si>
  <si>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</si>
  <si>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</si>
  <si>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</si>
  <si>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</si>
  <si>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</si>
  <si>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</si>
  <si>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</si>
  <si>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</si>
  <si>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</si>
  <si>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</si>
  <si>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</si>
  <si>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</si>
  <si>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</si>
  <si>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</si>
  <si>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</si>
  <si>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</si>
  <si>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</si>
  <si>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</si>
  <si>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</si>
  <si>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</si>
  <si>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</si>
  <si>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</si>
  <si>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</si>
  <si>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</si>
  <si>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</si>
  <si>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</si>
  <si>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</si>
  <si>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</si>
  <si>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</si>
  <si>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</si>
  <si>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</si>
  <si>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</si>
  <si>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</si>
  <si>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</si>
  <si>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</si>
  <si>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</si>
  <si>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</si>
  <si>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</si>
  <si>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</si>
  <si>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</si>
  <si>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</si>
  <si>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</si>
  <si>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</si>
  <si>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</si>
  <si>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</si>
  <si>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</si>
  <si>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</si>
  <si>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</si>
  <si>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</si>
  <si>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</si>
  <si>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</si>
  <si>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</si>
  <si>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</si>
  <si>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</si>
  <si>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</si>
  <si>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</si>
  <si>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</si>
  <si>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</si>
  <si>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</si>
  <si>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</si>
  <si>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</si>
  <si>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</si>
  <si>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</si>
  <si>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</si>
  <si>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</si>
  <si>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</si>
  <si>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</si>
  <si>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</si>
  <si>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</si>
  <si>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</si>
  <si>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</si>
  <si>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</si>
  <si>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</si>
  <si>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</si>
  <si>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</si>
  <si>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</si>
  <si>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</si>
  <si>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</si>
  <si>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</si>
  <si>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</si>
  <si>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</si>
  <si>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</si>
  <si>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</si>
  <si>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</si>
  <si>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</si>
  <si>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</si>
  <si>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</si>
  <si>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</si>
  <si>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</si>
  <si>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</si>
  <si>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</si>
  <si>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</si>
  <si>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</si>
  <si>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</si>
  <si>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</si>
  <si>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</si>
  <si>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</si>
  <si>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</si>
  <si>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</si>
  <si>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</si>
  <si>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</si>
  <si>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</si>
  <si>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</si>
  <si>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</si>
  <si>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</si>
  <si>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</si>
  <si>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</si>
  <si>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</si>
  <si>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</si>
  <si>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</si>
  <si>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</si>
  <si>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</si>
  <si>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</si>
  <si>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</si>
  <si>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</si>
  <si>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</si>
  <si>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</si>
  <si>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</si>
  <si>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</si>
  <si>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</si>
  <si>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</si>
  <si>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</si>
  <si>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</si>
  <si>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</si>
  <si>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</si>
  <si>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</si>
  <si>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</si>
  <si>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</si>
  <si>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</si>
  <si>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</si>
  <si>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</si>
  <si>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</si>
  <si>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</si>
  <si>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</si>
  <si>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</si>
  <si>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</si>
  <si>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</si>
  <si>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</si>
  <si>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</si>
  <si>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</si>
  <si>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</si>
  <si>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</si>
  <si>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</si>
  <si>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</si>
  <si>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</si>
  <si>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</si>
  <si>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</si>
  <si>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</si>
  <si>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</si>
  <si>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</si>
  <si>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</si>
  <si>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</si>
  <si>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</si>
  <si>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</si>
  <si>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</si>
  <si>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</si>
  <si>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</si>
  <si>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</si>
  <si>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</si>
  <si>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</si>
  <si>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</si>
  <si>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</si>
  <si>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</si>
  <si>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</si>
  <si>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</si>
  <si>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</si>
  <si>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</si>
  <si>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</si>
  <si>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</si>
  <si>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</si>
  <si>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</si>
  <si>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</si>
  <si>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</si>
  <si>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</si>
  <si>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</si>
  <si>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</si>
  <si>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</si>
  <si>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</si>
  <si>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</si>
  <si>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</si>
  <si>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</si>
  <si>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</si>
  <si>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</si>
  <si>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</si>
  <si>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</si>
  <si>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</si>
  <si>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</si>
  <si>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</si>
  <si>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</si>
  <si>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</si>
  <si>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</si>
  <si>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</si>
  <si>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</si>
  <si>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</si>
  <si>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</si>
  <si>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</si>
  <si>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</si>
  <si>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</si>
  <si>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</si>
  <si>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</si>
  <si>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</si>
  <si>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</si>
  <si>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</si>
  <si>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</si>
  <si>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</si>
  <si>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</si>
  <si>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</si>
  <si>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</si>
  <si>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</si>
  <si>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</si>
  <si>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</si>
  <si>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</si>
  <si>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</si>
  <si>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</si>
  <si>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</si>
  <si>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</si>
  <si>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</si>
  <si>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</si>
  <si>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</si>
  <si>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</si>
  <si>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</si>
  <si>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</si>
  <si>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</si>
  <si>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</si>
  <si>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</si>
  <si>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</si>
  <si>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</si>
  <si>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</si>
  <si>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</si>
  <si>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</si>
  <si>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</si>
  <si>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</si>
  <si>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</si>
  <si>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</si>
  <si>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</si>
  <si>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</si>
  <si>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</si>
  <si>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</si>
  <si>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</si>
  <si>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</si>
  <si>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</si>
  <si>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</si>
  <si>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</si>
  <si>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</si>
  <si>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</si>
  <si>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</si>
  <si>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</si>
  <si>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</si>
  <si>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</si>
  <si>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</si>
  <si>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</si>
  <si>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</si>
  <si>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</si>
  <si>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</si>
  <si>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</si>
  <si>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</si>
  <si>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</si>
  <si>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</si>
  <si>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</si>
  <si>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</si>
  <si>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</si>
  <si>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</si>
  <si>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</si>
  <si>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</si>
  <si>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</si>
  <si>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</si>
  <si>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</si>
  <si>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</si>
  <si>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</si>
  <si>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</si>
  <si>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</si>
  <si>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</si>
  <si>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</si>
  <si>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</si>
  <si>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</si>
  <si>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</si>
  <si>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</si>
  <si>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</si>
  <si>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</si>
  <si>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</si>
  <si>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</si>
  <si>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</si>
  <si>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</si>
  <si>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</si>
  <si>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</si>
  <si>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</si>
  <si>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</si>
  <si>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</si>
  <si>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</si>
  <si>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</si>
  <si>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</si>
  <si>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</si>
  <si>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</si>
  <si>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</si>
  <si>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</si>
  <si>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</si>
  <si>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</si>
  <si>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</si>
  <si>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</si>
  <si>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</si>
  <si>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</si>
  <si>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</si>
  <si>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</si>
  <si>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</si>
  <si>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</si>
  <si>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</si>
  <si>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</si>
  <si>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</si>
  <si>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</si>
  <si>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</si>
  <si>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</si>
  <si>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</si>
  <si>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</si>
  <si>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</si>
  <si>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</si>
  <si>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</si>
  <si>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</si>
  <si>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</si>
  <si>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</si>
  <si>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</si>
  <si>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</si>
  <si>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</si>
  <si>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</si>
  <si>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</si>
  <si>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</si>
  <si>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</si>
  <si>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</si>
  <si>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</si>
  <si>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</si>
  <si>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</si>
  <si>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</si>
  <si>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</si>
  <si>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</si>
  <si>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</si>
  <si>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</si>
  <si>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</si>
  <si>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</si>
  <si>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</si>
  <si>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</si>
  <si>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</si>
  <si>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</si>
  <si>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</si>
  <si>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</si>
  <si>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</si>
  <si>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</si>
  <si>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</si>
  <si>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</si>
  <si>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</si>
  <si>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</si>
  <si>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</si>
  <si>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</si>
  <si>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</si>
  <si>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</si>
  <si>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</si>
  <si>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</si>
  <si>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</si>
  <si>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</si>
  <si>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</si>
  <si>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</si>
  <si>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</si>
  <si>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</si>
  <si>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</si>
  <si>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</si>
  <si>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</si>
  <si>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</si>
  <si>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</si>
  <si>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</si>
  <si>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</si>
  <si>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</si>
  <si>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</si>
  <si>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</si>
  <si>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</si>
  <si>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</si>
  <si>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</si>
  <si>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</si>
  <si>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</si>
  <si>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</si>
  <si>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</si>
  <si>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</si>
  <si>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</si>
  <si>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</si>
  <si>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</si>
  <si>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</si>
  <si>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</si>
  <si>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</si>
  <si>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</si>
  <si>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</si>
  <si>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</si>
  <si>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</si>
  <si>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</si>
  <si>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</si>
  <si>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</si>
  <si>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</si>
  <si>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</si>
  <si>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</si>
  <si>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</si>
  <si>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</si>
  <si>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</si>
  <si>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</si>
  <si>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</si>
  <si>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</si>
  <si>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</si>
  <si>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</si>
  <si>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</si>
  <si>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</si>
  <si>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</si>
  <si>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</si>
  <si>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</si>
  <si>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</si>
  <si>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</si>
  <si>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</si>
  <si>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</si>
  <si>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</si>
  <si>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</si>
  <si>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</si>
  <si>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</si>
  <si>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</si>
  <si>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</si>
  <si>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</si>
  <si>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</si>
  <si>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</si>
  <si>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</si>
  <si>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</si>
  <si>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</si>
  <si>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</si>
  <si>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</si>
  <si>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</si>
  <si>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</si>
  <si>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</si>
  <si>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</si>
  <si>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</si>
  <si>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</si>
  <si>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</si>
  <si>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</si>
  <si>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</si>
  <si>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</si>
  <si>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</si>
  <si>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</si>
  <si>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</si>
  <si>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</si>
  <si>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</si>
  <si>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</si>
  <si>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</si>
  <si>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</si>
  <si>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</si>
  <si>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</si>
  <si>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</si>
  <si>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</si>
  <si>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</si>
  <si>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</si>
  <si>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</si>
  <si>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</si>
  <si>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</si>
  <si>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</si>
  <si>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</si>
  <si>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</si>
  <si>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</si>
  <si>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</si>
  <si>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</si>
  <si>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</si>
  <si>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</si>
  <si>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</si>
  <si>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</si>
  <si>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</si>
  <si>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</si>
  <si>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</si>
  <si>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</si>
  <si>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</si>
  <si>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</si>
  <si>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</si>
  <si>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</si>
  <si>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</si>
  <si>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</si>
  <si>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</si>
  <si>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</si>
  <si>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</si>
  <si>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</si>
  <si>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</si>
  <si>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</si>
  <si>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</si>
  <si>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</si>
  <si>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</si>
  <si>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</si>
  <si>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</si>
  <si>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</si>
  <si>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</si>
  <si>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</si>
  <si>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</si>
  <si>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</si>
  <si>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</si>
  <si>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</si>
  <si>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</si>
  <si>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</si>
  <si>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</si>
  <si>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</si>
  <si>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</si>
  <si>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</si>
  <si>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</si>
  <si>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</si>
  <si>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</si>
  <si>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</si>
  <si>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</si>
  <si>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</si>
  <si>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</si>
  <si>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</si>
  <si>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</si>
  <si>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</si>
  <si>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</si>
  <si>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</si>
  <si>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</si>
  <si>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</si>
  <si>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</si>
  <si>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</si>
  <si>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</si>
  <si>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</si>
  <si>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</si>
  <si>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</si>
  <si>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</si>
  <si>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</si>
  <si>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</si>
  <si>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</si>
  <si>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</si>
  <si>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</si>
  <si>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</si>
  <si>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</si>
  <si>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</si>
  <si>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</si>
  <si>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</si>
  <si>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</si>
  <si>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</si>
  <si>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</si>
  <si>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</si>
  <si>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</si>
  <si>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</si>
  <si>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</si>
  <si>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</si>
  <si>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</si>
  <si>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</si>
  <si>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</si>
  <si>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</si>
  <si>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</si>
  <si>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</si>
  <si>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</si>
  <si>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</si>
  <si>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</si>
  <si>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</si>
  <si>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</si>
  <si>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</si>
  <si>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</si>
  <si>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</si>
  <si>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</si>
  <si>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</si>
  <si>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</si>
  <si>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</si>
  <si>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</si>
  <si>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</si>
  <si>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</si>
  <si>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</si>
  <si>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</si>
  <si>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</si>
  <si>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</si>
  <si>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</si>
  <si>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</si>
  <si>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</si>
  <si>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</si>
  <si>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</si>
  <si>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</si>
  <si>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</si>
  <si>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</si>
  <si>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</si>
  <si>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</si>
  <si>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</si>
  <si>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</si>
  <si>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</si>
  <si>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</si>
  <si>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</si>
  <si>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</si>
  <si>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</si>
  <si>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</si>
  <si>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</si>
  <si>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</si>
  <si>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</si>
  <si>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</si>
  <si>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</si>
  <si>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</si>
  <si>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</si>
  <si>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</si>
  <si>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</si>
  <si>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</si>
  <si>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</si>
  <si>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</si>
  <si>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</si>
  <si>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</si>
  <si>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</si>
  <si>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</si>
  <si>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</si>
  <si>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</si>
  <si>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</si>
  <si>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</si>
  <si>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</si>
  <si>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</si>
  <si>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</si>
  <si>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</si>
  <si>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</si>
  <si>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</si>
  <si>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</si>
  <si>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</si>
  <si>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</si>
  <si>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</si>
  <si>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</si>
  <si>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</si>
  <si>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</si>
  <si>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</si>
  <si>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</si>
  <si>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</si>
  <si>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</si>
  <si>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</si>
  <si>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</si>
  <si>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</si>
  <si>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</si>
  <si>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</si>
  <si>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</si>
  <si>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</si>
  <si>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</si>
  <si>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</si>
  <si>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</si>
  <si>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</si>
  <si>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</si>
  <si>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</si>
  <si>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</si>
  <si>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</si>
  <si>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</si>
  <si>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</si>
  <si>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</si>
  <si>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</si>
  <si>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</si>
  <si>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</si>
  <si>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</si>
  <si>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</si>
  <si>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</si>
  <si>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</si>
  <si>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</si>
  <si>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</si>
  <si>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</si>
  <si>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</si>
  <si>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</si>
  <si>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</si>
  <si>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</si>
  <si>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</si>
  <si>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</si>
  <si>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</si>
  <si>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</si>
  <si>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</si>
  <si>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</si>
  <si>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</si>
  <si>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</si>
  <si>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</si>
  <si>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</si>
  <si>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</si>
  <si>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</si>
  <si>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</si>
  <si>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</si>
  <si>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</si>
  <si>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</si>
  <si>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</si>
  <si>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</si>
  <si>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</si>
  <si>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</si>
  <si>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</si>
  <si>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</si>
  <si>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</si>
  <si>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</si>
  <si>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</si>
  <si>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</si>
  <si>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</si>
  <si>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</si>
  <si>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</si>
  <si>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</si>
  <si>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</si>
  <si>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</si>
  <si>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</si>
  <si>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</si>
  <si>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</si>
  <si>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</si>
  <si>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</si>
  <si>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</si>
  <si>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</si>
  <si>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</si>
  <si>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</si>
  <si>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</si>
  <si>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</si>
  <si>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</si>
  <si>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</si>
  <si>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</si>
  <si>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</si>
  <si>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</si>
  <si>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</si>
  <si>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</si>
  <si>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</si>
  <si>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</si>
  <si>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</si>
  <si>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</si>
  <si>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</si>
  <si>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</si>
  <si>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</si>
  <si>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</si>
  <si>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</si>
  <si>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</si>
  <si>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</si>
  <si>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</si>
  <si>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</si>
  <si>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</si>
  <si>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</si>
  <si>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</si>
  <si>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</si>
  <si>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</si>
  <si>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</si>
  <si>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</si>
  <si>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</si>
  <si>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</si>
  <si>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</si>
  <si>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</si>
  <si>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</si>
  <si>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</si>
  <si>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</si>
  <si>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</si>
  <si>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</si>
  <si>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</si>
  <si>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</si>
  <si>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</si>
  <si>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</si>
  <si>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</si>
  <si>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</si>
  <si>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</si>
  <si>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</si>
  <si>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</si>
  <si>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</si>
  <si>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</si>
  <si>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</si>
  <si>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</si>
  <si>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</si>
  <si>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</si>
  <si>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</si>
  <si>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</si>
  <si>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</si>
  <si>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</si>
  <si>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</si>
  <si>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</si>
  <si>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</si>
  <si>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</si>
  <si>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</si>
  <si>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</si>
  <si>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</si>
  <si>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</si>
  <si>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</si>
  <si>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</si>
  <si>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</si>
  <si>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</si>
  <si>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</si>
  <si>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</si>
  <si>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</si>
  <si>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</si>
  <si>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</si>
  <si>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</si>
  <si>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</si>
  <si>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</si>
  <si>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</si>
  <si>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</si>
  <si>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</si>
  <si>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</si>
  <si>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</si>
  <si>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</si>
  <si>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</si>
  <si>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</si>
  <si>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</si>
  <si>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</si>
  <si>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</si>
  <si>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</si>
  <si>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</si>
  <si>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</si>
  <si>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</si>
  <si>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</si>
  <si>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</si>
  <si>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</si>
  <si>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</si>
  <si>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</si>
  <si>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</si>
  <si>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</si>
  <si>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</si>
  <si>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</si>
  <si>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</si>
  <si>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</si>
  <si>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</si>
  <si>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</si>
  <si>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</si>
  <si>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</si>
  <si>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</si>
  <si>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</si>
  <si>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</si>
  <si>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</si>
  <si>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</si>
  <si>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</si>
  <si>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</si>
  <si>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</si>
  <si>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</si>
  <si>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</si>
  <si>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</si>
  <si>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</si>
  <si>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</si>
  <si>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</si>
  <si>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</si>
  <si>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</si>
  <si>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</si>
  <si>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</si>
  <si>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</si>
  <si>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</si>
  <si>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</si>
  <si>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</si>
  <si>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</si>
  <si>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</si>
  <si>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</si>
  <si>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</si>
  <si>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</si>
  <si>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</si>
  <si>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</si>
  <si>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</si>
  <si>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</si>
  <si>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</si>
  <si>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</si>
  <si>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</si>
  <si>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</si>
  <si>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</si>
  <si>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</si>
  <si>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</si>
  <si>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</si>
  <si>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</si>
  <si>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</si>
  <si>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</si>
  <si>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</si>
  <si>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</si>
  <si>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</si>
  <si>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</si>
  <si>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</si>
  <si>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</si>
  <si>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</si>
  <si>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</si>
  <si>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</si>
  <si>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</si>
  <si>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</si>
  <si>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</si>
  <si>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</si>
  <si>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</si>
  <si>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</si>
  <si>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</si>
  <si>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</si>
  <si>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</si>
  <si>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</si>
  <si>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</si>
  <si>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</si>
  <si>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</si>
  <si>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</si>
  <si>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</si>
  <si>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</si>
  <si>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</si>
  <si>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</si>
  <si>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</si>
  <si>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</si>
  <si>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</si>
  <si>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</si>
  <si>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</si>
  <si>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</si>
  <si>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</si>
  <si>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</si>
  <si>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</si>
  <si>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</si>
  <si>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</si>
  <si>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</si>
  <si>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</si>
  <si>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</si>
  <si>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</si>
  <si>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</si>
  <si>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</si>
  <si>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</si>
  <si>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</si>
  <si>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</si>
  <si>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</si>
  <si>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</si>
  <si>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</si>
  <si>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</si>
  <si>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</si>
  <si>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</si>
  <si>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</si>
  <si>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</si>
  <si>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</si>
  <si>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</si>
  <si>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</si>
  <si>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</si>
  <si>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</si>
  <si>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</si>
  <si>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</si>
  <si>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</si>
  <si>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</si>
  <si>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</si>
  <si>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</si>
  <si>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</si>
  <si>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</si>
  <si>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</si>
  <si>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</si>
  <si>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</si>
  <si>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</si>
  <si>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</si>
  <si>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</si>
  <si>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</si>
  <si>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</si>
  <si>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</si>
  <si>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</si>
  <si>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</si>
  <si>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</si>
  <si>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</si>
  <si>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</si>
  <si>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</si>
  <si>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</si>
  <si>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</si>
  <si>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</si>
  <si>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</si>
  <si>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</si>
  <si>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</si>
  <si>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</si>
  <si>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</si>
  <si>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</si>
  <si>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</si>
  <si>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</si>
  <si>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</si>
  <si>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</si>
  <si>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</si>
  <si>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</si>
  <si>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</si>
  <si>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</si>
  <si>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</si>
  <si>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</si>
  <si>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</si>
  <si>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</si>
  <si>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</si>
  <si>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</si>
  <si>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</si>
  <si>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</si>
  <si>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</si>
  <si>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</si>
  <si>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</si>
  <si>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</si>
  <si>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</si>
  <si>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</si>
  <si>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</si>
  <si>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</si>
  <si>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</si>
  <si>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</si>
  <si>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</si>
  <si>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</si>
  <si>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</si>
  <si>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</si>
  <si>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</si>
  <si>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</si>
  <si>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</si>
  <si>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</si>
  <si>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</si>
  <si>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</si>
  <si>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</si>
  <si>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</si>
  <si>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</si>
  <si>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</si>
  <si>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</si>
  <si>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</si>
  <si>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</si>
  <si>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</si>
  <si>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</si>
  <si>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</si>
  <si>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</si>
  <si>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</si>
  <si>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</si>
  <si>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</si>
  <si>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</si>
  <si>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</si>
  <si>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</si>
  <si>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</si>
  <si>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</si>
  <si>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</si>
  <si>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</si>
  <si>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</si>
  <si>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</si>
  <si>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</si>
  <si>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</si>
  <si>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</si>
  <si>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</si>
  <si>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</si>
  <si>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</si>
  <si>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</si>
  <si>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</si>
  <si>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</si>
  <si>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</si>
  <si>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</si>
  <si>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</si>
  <si>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</si>
  <si>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</si>
  <si>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</si>
  <si>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</si>
  <si>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</si>
  <si>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</si>
  <si>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</si>
  <si>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</si>
  <si>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</si>
  <si>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</si>
  <si>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</si>
  <si>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</si>
  <si>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</si>
  <si>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</si>
  <si>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</si>
  <si>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</si>
  <si>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</si>
  <si>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</si>
  <si>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</si>
  <si>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</si>
  <si>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</si>
  <si>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</si>
  <si>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</si>
  <si>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</si>
  <si>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</si>
  <si>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</si>
  <si>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</si>
  <si>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</si>
  <si>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</si>
  <si>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</si>
  <si>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</si>
  <si>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</si>
  <si>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</si>
  <si>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</si>
  <si>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</si>
  <si>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</si>
  <si>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</si>
  <si>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</si>
  <si>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</si>
  <si>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</si>
  <si>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</si>
  <si>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</si>
  <si>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</si>
  <si>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</si>
  <si>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</si>
  <si>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</si>
  <si>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</si>
  <si>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</si>
  <si>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</si>
  <si>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</si>
  <si>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</si>
  <si>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</si>
  <si>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</si>
  <si>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</si>
  <si>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</si>
  <si>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</si>
  <si>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</si>
  <si>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</si>
  <si>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</si>
  <si>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</si>
  <si>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</si>
  <si>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</si>
  <si>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</si>
  <si>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</si>
  <si>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</si>
  <si>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</si>
  <si>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</si>
  <si>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</si>
  <si>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</si>
  <si>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</si>
  <si>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</si>
  <si>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</si>
  <si>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</si>
  <si>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</si>
  <si>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</si>
  <si>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</si>
  <si>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</si>
  <si>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</si>
  <si>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</si>
  <si>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</si>
  <si>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</si>
  <si>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</si>
  <si>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</si>
  <si>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</si>
  <si>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</si>
  <si>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</si>
  <si>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</si>
  <si>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</si>
  <si>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</si>
  <si>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</si>
  <si>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</si>
  <si>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</si>
  <si>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</si>
  <si>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</si>
  <si>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</si>
  <si>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</si>
  <si>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</si>
  <si>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</si>
  <si>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</si>
  <si>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</si>
  <si>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</si>
  <si>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</si>
  <si>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</si>
  <si>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</si>
  <si>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</si>
  <si>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</si>
  <si>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</si>
  <si>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</si>
  <si>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</si>
  <si>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</si>
  <si>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</si>
  <si>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</si>
  <si>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</si>
  <si>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</si>
  <si>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</si>
  <si>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</si>
  <si>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</si>
  <si>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</si>
  <si>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</si>
  <si>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</si>
  <si>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</si>
  <si>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</si>
  <si>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</si>
  <si>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</si>
  <si>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</si>
  <si>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</si>
  <si>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</si>
  <si>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</si>
  <si>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</si>
  <si>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</si>
  <si>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</si>
  <si>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</si>
  <si>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</si>
  <si>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</si>
  <si>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</si>
  <si>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</si>
  <si>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</si>
  <si>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</si>
  <si>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</si>
  <si>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</si>
  <si>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</si>
  <si>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</si>
  <si>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</si>
  <si>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</si>
  <si>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</si>
  <si>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</si>
  <si>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</si>
  <si>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</si>
  <si>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</si>
  <si>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</si>
  <si>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</si>
  <si>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</si>
  <si>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</si>
  <si>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</si>
  <si>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</si>
  <si>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</si>
  <si>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</si>
  <si>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</si>
  <si>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</si>
  <si>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</si>
  <si>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</si>
  <si>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</si>
  <si>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</si>
  <si>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</si>
  <si>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</si>
  <si>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</si>
  <si>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</si>
  <si>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</si>
  <si>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</si>
  <si>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</si>
  <si>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</si>
  <si>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</si>
  <si>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</si>
  <si>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</si>
  <si>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</si>
  <si>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</si>
  <si>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</si>
  <si>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</si>
  <si>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</si>
  <si>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</si>
  <si>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</si>
  <si>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</si>
  <si>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</si>
  <si>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</si>
  <si>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</si>
  <si>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</si>
  <si>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</si>
  <si>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</si>
  <si>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</si>
  <si>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</si>
  <si>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</si>
  <si>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</si>
  <si>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</si>
  <si>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</si>
  <si>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</si>
  <si>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</si>
  <si>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</si>
  <si>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</si>
  <si>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</si>
  <si>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</si>
  <si>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</si>
  <si>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</si>
  <si>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</si>
  <si>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</si>
  <si>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</si>
  <si>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</si>
  <si>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</si>
  <si>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</si>
  <si>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</si>
  <si>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</si>
  <si>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</si>
  <si>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</si>
  <si>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</si>
  <si>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</si>
  <si>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</si>
  <si>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</si>
  <si>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</si>
  <si>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</si>
  <si>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</si>
  <si>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</si>
  <si>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</si>
  <si>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</si>
  <si>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</si>
  <si>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</si>
  <si>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</si>
  <si>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</si>
  <si>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</si>
  <si>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</si>
  <si>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</si>
  <si>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</si>
  <si>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</si>
  <si>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</si>
  <si>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</si>
  <si>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</si>
  <si>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</si>
  <si>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</si>
  <si>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</si>
  <si>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</si>
  <si>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</si>
  <si>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</si>
  <si>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</si>
  <si>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</si>
  <si>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</si>
  <si>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</si>
  <si>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</si>
  <si>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</si>
  <si>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</si>
  <si>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</si>
  <si>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</si>
  <si>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</si>
  <si>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</si>
  <si>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</si>
  <si>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</si>
  <si>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</si>
  <si>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</si>
  <si>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</si>
  <si>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</si>
  <si>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</si>
  <si>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</si>
  <si>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</si>
  <si>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</si>
  <si>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</si>
  <si>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</si>
  <si>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</si>
  <si>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</si>
  <si>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</si>
  <si>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</si>
  <si>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</si>
  <si>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</si>
  <si>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</si>
  <si>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</si>
  <si>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</si>
  <si>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</si>
  <si>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</si>
  <si>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</si>
  <si>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</si>
  <si>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</si>
  <si>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</si>
  <si>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</si>
  <si>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</si>
  <si>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</si>
  <si>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</si>
  <si>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</si>
  <si>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</si>
  <si>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</si>
  <si>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</si>
  <si>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</si>
  <si>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</si>
  <si>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</si>
  <si>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</si>
  <si>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</si>
  <si>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</si>
  <si>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</si>
  <si>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</si>
  <si>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</si>
  <si>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</si>
  <si>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</si>
  <si>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</si>
  <si>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</si>
  <si>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</si>
  <si>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</si>
  <si>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</si>
  <si>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</si>
  <si>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</si>
  <si>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</si>
  <si>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</si>
  <si>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</si>
  <si>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</si>
  <si>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</si>
  <si>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</si>
  <si>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</si>
  <si>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</si>
  <si>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</si>
  <si>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</si>
  <si>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</si>
  <si>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</si>
  <si>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</si>
  <si>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</si>
  <si>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</si>
  <si>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</si>
  <si>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</si>
  <si>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</si>
  <si>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</si>
  <si>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</si>
  <si>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</si>
  <si>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</si>
  <si>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</si>
  <si>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</si>
  <si>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</si>
  <si>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</si>
  <si>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</si>
  <si>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</si>
  <si>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</si>
  <si>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</si>
  <si>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</si>
  <si>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</si>
  <si>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</si>
  <si>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</si>
  <si>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</si>
  <si>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</si>
  <si>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</si>
  <si>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</si>
  <si>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</si>
  <si>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</si>
  <si>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</si>
  <si>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</si>
  <si>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</si>
  <si>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</si>
  <si>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</si>
  <si>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</si>
  <si>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</si>
  <si>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</si>
  <si>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</si>
  <si>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</si>
  <si>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</si>
  <si>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</si>
  <si>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</si>
  <si>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</si>
  <si>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</si>
  <si>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</si>
  <si>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</si>
  <si>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</si>
  <si>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</si>
  <si>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</si>
  <si>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</si>
  <si>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</si>
  <si>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</si>
  <si>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</si>
  <si>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</si>
  <si>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</si>
  <si>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</si>
  <si>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</si>
  <si>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</si>
  <si>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</si>
  <si>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</si>
  <si>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</si>
  <si>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</si>
  <si>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</si>
  <si>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</si>
  <si>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</si>
  <si>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</si>
  <si>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</si>
  <si>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</si>
  <si>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</si>
  <si>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</si>
  <si>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</si>
  <si>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</si>
  <si>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</si>
  <si>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</si>
  <si>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</si>
  <si>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</si>
  <si>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</si>
  <si>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</si>
  <si>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</si>
  <si>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</si>
  <si>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</si>
  <si>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</si>
  <si>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</si>
  <si>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</si>
  <si>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</si>
  <si>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</si>
  <si>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</si>
  <si>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</si>
  <si>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</si>
  <si>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</si>
  <si>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</si>
  <si>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</si>
  <si>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</si>
  <si>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</si>
  <si>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</si>
  <si>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</si>
  <si>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</si>
  <si>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</si>
  <si>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</si>
  <si>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</si>
  <si>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</si>
  <si>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</si>
  <si>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</si>
  <si>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</si>
  <si>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</si>
  <si>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</si>
  <si>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</si>
  <si>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</si>
  <si>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</si>
  <si>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</si>
  <si>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</si>
  <si>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</si>
  <si>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</si>
  <si>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</si>
  <si>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</si>
  <si>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</si>
  <si>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</si>
  <si>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</si>
  <si>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</si>
  <si>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</si>
  <si>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</si>
  <si>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</si>
  <si>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</si>
  <si>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</si>
  <si>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</si>
  <si>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</si>
  <si>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</si>
  <si>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</si>
  <si>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</si>
  <si>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</si>
  <si>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</si>
  <si>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</si>
  <si>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</si>
  <si>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</si>
  <si>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</si>
  <si>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</si>
  <si>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</si>
  <si>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</si>
  <si>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</si>
  <si>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</si>
  <si>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</si>
  <si>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</si>
  <si>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</si>
  <si>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</si>
  <si>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</si>
  <si>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</si>
  <si>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</si>
  <si>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</si>
  <si>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</si>
  <si>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</si>
  <si>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</si>
  <si>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</si>
  <si>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</si>
  <si>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</si>
  <si>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</si>
  <si>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</si>
  <si>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</si>
  <si>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</si>
  <si>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</si>
  <si>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</si>
  <si>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</si>
  <si>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</si>
  <si>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</si>
  <si>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</si>
  <si>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</si>
  <si>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</si>
  <si>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</si>
  <si>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</si>
  <si>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</si>
  <si>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</si>
  <si>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</si>
  <si>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</si>
  <si>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</si>
  <si>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</si>
  <si>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</si>
  <si>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</si>
  <si>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</si>
  <si>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</si>
  <si>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</si>
  <si>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</si>
  <si>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</si>
  <si>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</si>
  <si>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</si>
  <si>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</si>
  <si>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</si>
  <si>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</si>
  <si>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</si>
  <si>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</si>
  <si>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</si>
  <si>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</si>
  <si>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</si>
  <si>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</si>
  <si>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</si>
  <si>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</si>
  <si>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</si>
  <si>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</si>
  <si>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</si>
  <si>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</si>
  <si>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</si>
  <si>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</si>
  <si>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</si>
  <si>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</si>
  <si>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</si>
  <si>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</si>
  <si>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</si>
  <si>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</si>
  <si>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</si>
  <si>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</si>
  <si>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</si>
  <si>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</si>
  <si>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</si>
  <si>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</si>
  <si>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</si>
  <si>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</si>
  <si>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</si>
  <si>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</si>
  <si>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</si>
  <si>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</si>
  <si>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</si>
  <si>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</si>
  <si>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</si>
  <si>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</si>
  <si>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</si>
  <si>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</si>
  <si>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</si>
  <si>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</si>
  <si>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</si>
  <si>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</si>
  <si>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</si>
  <si>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</si>
  <si>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</si>
  <si>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</si>
  <si>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</si>
  <si>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</si>
  <si>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</si>
  <si>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</si>
  <si>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</si>
  <si>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</si>
  <si>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</si>
  <si>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</si>
  <si>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</si>
  <si>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</si>
  <si>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</si>
  <si>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</si>
  <si>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</si>
  <si>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</si>
  <si>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</si>
  <si>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</si>
  <si>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</si>
  <si>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</si>
  <si>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</si>
  <si>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</si>
  <si>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</si>
  <si>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</si>
  <si>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</si>
  <si>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</si>
  <si>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</si>
  <si>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</si>
  <si>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</si>
  <si>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</si>
  <si>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</si>
  <si>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</si>
  <si>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</si>
  <si>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</si>
  <si>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</si>
  <si>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</si>
  <si>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</si>
  <si>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</si>
  <si>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</si>
  <si>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</si>
  <si>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</si>
  <si>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</si>
  <si>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</si>
  <si>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</si>
  <si>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</si>
  <si>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</si>
  <si>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</si>
  <si>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</si>
  <si>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</si>
  <si>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</si>
  <si>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</si>
  <si>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</si>
  <si>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</si>
  <si>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</si>
  <si>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</si>
  <si>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</si>
  <si>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</si>
  <si>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</si>
  <si>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</si>
  <si>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</si>
  <si>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</si>
  <si>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</si>
  <si>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</si>
  <si>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</si>
  <si>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</si>
  <si>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</si>
  <si>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</si>
  <si>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</si>
  <si>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</si>
  <si>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</si>
  <si>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</si>
  <si>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</si>
  <si>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</si>
  <si>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</si>
  <si>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</si>
  <si>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</si>
  <si>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</si>
  <si>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</si>
  <si>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</si>
  <si>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</si>
  <si>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</si>
  <si>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</si>
  <si>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</si>
  <si>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</si>
  <si>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</si>
  <si>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</si>
  <si>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</si>
  <si>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</si>
  <si>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</si>
  <si>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</si>
  <si>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</si>
  <si>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</si>
  <si>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</si>
  <si>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</si>
  <si>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</si>
  <si>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</si>
  <si>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</si>
  <si>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</si>
  <si>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</si>
  <si>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</si>
  <si>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</si>
  <si>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</si>
  <si>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</si>
  <si>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</si>
  <si>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</si>
  <si>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</si>
  <si>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</si>
  <si>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</si>
  <si>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</si>
  <si>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</si>
  <si>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</si>
  <si>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</si>
  <si>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</si>
  <si>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</si>
  <si>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</si>
  <si>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</si>
  <si>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</si>
  <si>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</si>
  <si>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</si>
  <si>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</si>
  <si>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</si>
  <si>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</si>
  <si>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</si>
  <si>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</si>
  <si>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</si>
  <si>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</si>
  <si>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</si>
  <si>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</si>
  <si>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</si>
  <si>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</si>
  <si>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</si>
  <si>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</si>
  <si>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</si>
  <si>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</si>
  <si>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</si>
  <si>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</si>
  <si>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</si>
  <si>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</si>
  <si>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</si>
  <si>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</si>
  <si>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</si>
  <si>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</si>
  <si>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</si>
  <si>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</si>
  <si>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</si>
  <si>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</si>
  <si>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</si>
  <si>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</si>
  <si>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</si>
  <si>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</si>
  <si>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</si>
  <si>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</si>
  <si>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</si>
  <si>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</si>
  <si>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</si>
  <si>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</si>
  <si>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</si>
  <si>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</si>
  <si>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</si>
  <si>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</si>
  <si>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</si>
  <si>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</si>
  <si>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</si>
  <si>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</si>
  <si>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</si>
  <si>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</si>
  <si>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</si>
  <si>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</si>
  <si>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</si>
  <si>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</si>
  <si>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</si>
  <si>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</si>
  <si>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</si>
  <si>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</si>
  <si>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</si>
  <si>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</si>
  <si>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</si>
  <si>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</si>
  <si>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</si>
  <si>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</si>
  <si>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</si>
  <si>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</si>
  <si>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</si>
  <si>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</si>
  <si>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</si>
  <si>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</si>
  <si>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</si>
  <si>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</si>
  <si>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</si>
  <si>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</si>
  <si>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</si>
  <si>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</si>
  <si>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</si>
  <si>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</si>
  <si>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</si>
  <si>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</si>
  <si>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</si>
  <si>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</si>
  <si>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</si>
  <si>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</si>
  <si>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</si>
  <si>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</si>
  <si>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</si>
  <si>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</si>
  <si>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</si>
  <si>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</si>
  <si>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</si>
  <si>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</si>
  <si>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</si>
  <si>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</si>
  <si>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</si>
  <si>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</si>
  <si>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</si>
  <si>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</si>
  <si>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</si>
  <si>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</si>
  <si>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</si>
  <si>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</si>
  <si>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</si>
  <si>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</si>
  <si>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</si>
  <si>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</si>
  <si>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</si>
  <si>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</si>
  <si>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</si>
  <si>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</si>
  <si>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</si>
  <si>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</si>
  <si>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</si>
  <si>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</si>
  <si>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</si>
  <si>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</si>
  <si>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</si>
  <si>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</si>
  <si>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</si>
  <si>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</si>
  <si>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</si>
  <si>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</si>
  <si>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</si>
  <si>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</si>
  <si>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</si>
  <si>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</si>
  <si>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</si>
  <si>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</si>
  <si>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</si>
  <si>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</si>
  <si>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</si>
  <si>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</si>
  <si>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</si>
  <si>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</si>
  <si>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</si>
  <si>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</si>
  <si>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</si>
  <si>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</si>
  <si>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</si>
  <si>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</si>
  <si>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</si>
  <si>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</si>
  <si>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</si>
  <si>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</si>
  <si>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</si>
  <si>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</si>
  <si>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</si>
  <si>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</si>
  <si>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</si>
  <si>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</si>
  <si>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</si>
  <si>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</si>
  <si>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</si>
  <si>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</si>
  <si>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</si>
  <si>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</si>
  <si>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</si>
  <si>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</si>
  <si>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</si>
  <si>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</si>
  <si>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</si>
  <si>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</si>
  <si>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</si>
  <si>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</si>
  <si>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</si>
  <si>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</si>
  <si>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</si>
  <si>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</si>
  <si>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</si>
  <si>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</si>
  <si>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</si>
  <si>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</si>
  <si>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</si>
  <si>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</si>
  <si>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</si>
  <si>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</si>
  <si>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</si>
  <si>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</si>
  <si>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</si>
  <si>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</si>
  <si>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</si>
  <si>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</si>
  <si>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</si>
  <si>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</si>
  <si>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</si>
  <si>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</si>
  <si>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</si>
  <si>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</si>
  <si>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</si>
  <si>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</si>
  <si>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</si>
  <si>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</si>
  <si>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</si>
  <si>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</si>
  <si>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</si>
  <si>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</si>
  <si>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</si>
  <si>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</si>
  <si>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</si>
  <si>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</si>
  <si>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</si>
  <si>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</si>
  <si>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</si>
  <si>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</si>
  <si>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</si>
  <si>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</si>
  <si>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</si>
  <si>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</si>
  <si>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</si>
  <si>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</si>
  <si>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</si>
  <si>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</si>
  <si>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</si>
  <si>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</si>
  <si>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</si>
  <si>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</si>
  <si>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</si>
  <si>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</si>
  <si>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</si>
  <si>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</si>
  <si>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</si>
  <si>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</si>
  <si>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</si>
  <si>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</si>
  <si>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</si>
  <si>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</si>
  <si>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</si>
  <si>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</si>
  <si>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</si>
  <si>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</si>
  <si>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</si>
  <si>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</si>
  <si>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</si>
  <si>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</si>
  <si>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</si>
  <si>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</si>
  <si>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</si>
  <si>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</si>
  <si>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</si>
  <si>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</si>
  <si>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</si>
  <si>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</si>
  <si>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</si>
  <si>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</si>
  <si>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</si>
  <si>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</si>
  <si>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</si>
  <si>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</si>
  <si>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</si>
  <si>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</si>
  <si>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</si>
  <si>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</si>
  <si>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</si>
  <si>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</si>
  <si>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</si>
  <si>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</si>
  <si>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</si>
  <si>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</si>
  <si>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</si>
  <si>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</si>
  <si>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</si>
  <si>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</si>
  <si>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</si>
  <si>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</si>
  <si>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</si>
  <si>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</si>
  <si>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</si>
  <si>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</si>
  <si>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</si>
  <si>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</si>
  <si>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</si>
  <si>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</si>
  <si>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</si>
  <si>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</si>
  <si>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</si>
  <si>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</si>
  <si>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</si>
  <si>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</si>
  <si>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</si>
  <si>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</si>
  <si>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</si>
  <si>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</si>
  <si>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</si>
  <si>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</si>
  <si>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</si>
  <si>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</si>
  <si>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</si>
  <si>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</si>
  <si>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</si>
  <si>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</si>
  <si>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</si>
  <si>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</si>
  <si>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</si>
  <si>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</si>
  <si>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</si>
  <si>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</si>
  <si>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</si>
  <si>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</si>
  <si>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</si>
  <si>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</si>
  <si>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</si>
  <si>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</si>
  <si>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</si>
  <si>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</si>
  <si>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</si>
  <si>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</si>
  <si>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</si>
  <si>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</si>
  <si>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</si>
  <si>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</si>
  <si>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</si>
  <si>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</si>
  <si>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</si>
  <si>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</si>
  <si>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</si>
  <si>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</si>
  <si>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</si>
  <si>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</si>
  <si>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</si>
  <si>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</si>
  <si>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</si>
  <si>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</si>
  <si>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</si>
  <si>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</si>
  <si>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</si>
  <si>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</si>
  <si>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</si>
  <si>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</si>
  <si>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</si>
  <si>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</si>
  <si>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</si>
  <si>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</si>
  <si>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</si>
  <si>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</si>
  <si>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</si>
  <si>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</si>
  <si>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</si>
  <si>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</si>
  <si>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</si>
  <si>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</si>
  <si>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</si>
  <si>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</si>
  <si>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</si>
  <si>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</si>
  <si>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</si>
  <si>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</si>
  <si>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</si>
  <si>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</si>
  <si>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</si>
  <si>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</si>
  <si>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</si>
  <si>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</si>
  <si>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</si>
  <si>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</si>
  <si>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</si>
  <si>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</si>
  <si>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</si>
  <si>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</si>
  <si>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</si>
  <si>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</si>
  <si>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</si>
  <si>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</si>
  <si>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</si>
  <si>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</si>
  <si>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</si>
  <si>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</si>
  <si>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</si>
  <si>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</si>
  <si>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</si>
  <si>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</si>
  <si>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</si>
  <si>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</si>
  <si>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</si>
  <si>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</si>
  <si>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</si>
  <si>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</si>
  <si>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</si>
  <si>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</si>
  <si>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</si>
  <si>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</si>
  <si>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</si>
  <si>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</si>
  <si>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</si>
  <si>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</si>
  <si>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</si>
  <si>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</si>
  <si>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</si>
  <si>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</si>
  <si>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</si>
  <si>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</si>
  <si>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</si>
  <si>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</si>
  <si>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</si>
  <si>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</si>
  <si>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</si>
  <si>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</si>
  <si>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</si>
  <si>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</si>
  <si>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</si>
  <si>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</si>
  <si>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</si>
  <si>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</si>
  <si>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</si>
  <si>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</si>
  <si>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</si>
  <si>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</si>
  <si>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</si>
  <si>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</si>
  <si>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</si>
  <si>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</si>
  <si>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</si>
  <si>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</si>
  <si>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</si>
  <si>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</si>
  <si>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</si>
  <si>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</si>
  <si>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</si>
  <si>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</si>
  <si>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</si>
  <si>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</si>
  <si>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</si>
  <si>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</si>
  <si>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</si>
  <si>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</si>
  <si>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</si>
  <si>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</si>
  <si>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</si>
  <si>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</si>
  <si>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</si>
  <si>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</si>
  <si>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</si>
  <si>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</si>
  <si>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</si>
  <si>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</si>
  <si>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</si>
  <si>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</si>
  <si>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</si>
  <si>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</si>
  <si>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</si>
  <si>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</si>
  <si>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</si>
  <si>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</si>
  <si>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</si>
  <si>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</si>
  <si>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</si>
  <si>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</si>
  <si>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</si>
  <si>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</si>
  <si>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</si>
  <si>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</si>
  <si>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</si>
  <si>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</si>
  <si>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</si>
  <si>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</si>
  <si>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</si>
  <si>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</si>
  <si>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</si>
  <si>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</si>
  <si>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</si>
  <si>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</si>
  <si>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</si>
  <si>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</si>
  <si>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</si>
  <si>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</si>
  <si>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</si>
  <si>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</si>
  <si>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</si>
  <si>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</si>
  <si>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</si>
  <si>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</si>
  <si>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</si>
  <si>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</si>
  <si>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</si>
  <si>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</si>
  <si>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</si>
  <si>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</si>
  <si>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</si>
  <si>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</si>
  <si>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</si>
  <si>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</si>
  <si>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</si>
  <si>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</si>
  <si>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</si>
  <si>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</si>
  <si>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</si>
  <si>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</si>
  <si>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</si>
  <si>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</si>
  <si>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</si>
  <si>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</si>
  <si>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</si>
  <si>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</si>
  <si>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</si>
  <si>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</si>
  <si>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</si>
  <si>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</si>
  <si>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</si>
  <si>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</si>
  <si>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</si>
  <si>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</si>
  <si>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</si>
  <si>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</si>
  <si>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</si>
  <si>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</si>
  <si>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</si>
  <si>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</si>
  <si>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</si>
  <si>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</si>
  <si>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</si>
  <si>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</si>
  <si>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</si>
  <si>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</si>
  <si>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</si>
  <si>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</si>
  <si>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</si>
  <si>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</si>
  <si>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</si>
  <si>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</si>
  <si>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</si>
  <si>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</si>
  <si>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</si>
  <si>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</si>
  <si>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</si>
  <si>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</si>
  <si>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</si>
  <si>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</si>
  <si>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</si>
  <si>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</si>
  <si>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</si>
  <si>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</si>
  <si>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</si>
  <si>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</si>
  <si>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</si>
  <si>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</si>
  <si>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</si>
  <si>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</si>
  <si>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</si>
  <si>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</si>
  <si>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</si>
  <si>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</si>
  <si>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</si>
  <si>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</si>
  <si>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</si>
  <si>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</si>
  <si>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</si>
  <si>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</si>
  <si>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</si>
  <si>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</si>
  <si>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</si>
  <si>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</si>
  <si>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</si>
  <si>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</si>
  <si>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</si>
  <si>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</si>
  <si>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</si>
  <si>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</si>
  <si>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</si>
  <si>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</si>
  <si>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</si>
  <si>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</si>
  <si>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</si>
  <si>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</si>
  <si>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</si>
  <si>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</si>
  <si>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</si>
  <si>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</si>
  <si>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</si>
  <si>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</si>
  <si>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</si>
  <si>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</si>
  <si>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</si>
  <si>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</si>
  <si>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</si>
  <si>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</si>
  <si>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</si>
  <si>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</si>
  <si>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</si>
  <si>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</si>
  <si>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</si>
  <si>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</si>
  <si>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</si>
  <si>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</si>
  <si>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</si>
  <si>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</si>
  <si>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</si>
  <si>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</si>
  <si>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</si>
  <si>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</si>
  <si>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</si>
  <si>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</si>
  <si>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</si>
  <si>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</si>
  <si>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</si>
  <si>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</si>
  <si>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</si>
  <si>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</si>
  <si>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</si>
  <si>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</si>
  <si>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</si>
  <si>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</si>
  <si>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</si>
  <si>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</si>
  <si>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</si>
  <si>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</si>
  <si>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</si>
  <si>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</si>
  <si>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</si>
  <si>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</si>
  <si>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</si>
  <si>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</si>
  <si>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</si>
  <si>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</si>
  <si>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</si>
  <si>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</si>
  <si>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</si>
  <si>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</si>
  <si>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</si>
  <si>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</si>
  <si>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</si>
  <si>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</si>
  <si>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</si>
  <si>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</si>
  <si>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</si>
  <si>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</si>
  <si>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</si>
  <si>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</si>
  <si>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</si>
  <si>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</si>
  <si>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</si>
  <si>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</si>
  <si>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</si>
  <si>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</si>
  <si>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</si>
  <si>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</si>
  <si>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</si>
  <si>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</si>
  <si>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</si>
  <si>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</si>
  <si>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</si>
  <si>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</si>
  <si>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</si>
  <si>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</si>
  <si>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</si>
  <si>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</si>
  <si>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</si>
  <si>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</si>
  <si>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</si>
  <si>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</si>
  <si>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</si>
  <si>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</si>
  <si>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</si>
  <si>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</si>
  <si>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</si>
  <si>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</si>
  <si>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</si>
  <si>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</si>
  <si>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</si>
  <si>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</si>
  <si>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</si>
  <si>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</si>
  <si>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</si>
  <si>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</si>
  <si>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</si>
  <si>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</si>
  <si>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</si>
  <si>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</si>
  <si>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</si>
  <si>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</si>
  <si>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</si>
  <si>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</si>
  <si>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</si>
  <si>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</si>
  <si>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</si>
  <si>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</si>
  <si>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</si>
  <si>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</si>
  <si>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</si>
  <si>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</si>
  <si>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</si>
  <si>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</si>
  <si>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</si>
  <si>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</si>
  <si>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</si>
  <si>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</si>
  <si>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</si>
  <si>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</si>
  <si>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</si>
  <si>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</si>
  <si>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</si>
  <si>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</si>
  <si>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</si>
  <si>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</si>
  <si>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</si>
  <si>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</si>
  <si>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</si>
  <si>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</si>
  <si>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</si>
  <si>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</si>
  <si>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</si>
  <si>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</si>
  <si>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</si>
  <si>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</si>
  <si>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</si>
  <si>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</si>
  <si>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</si>
  <si>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</si>
  <si>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</si>
  <si>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</si>
  <si>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</si>
  <si>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</si>
  <si>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</si>
  <si>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</si>
  <si>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</si>
  <si>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</si>
  <si>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</si>
  <si>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</si>
  <si>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</si>
  <si>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</si>
  <si>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</si>
  <si>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</si>
  <si>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</si>
  <si>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</si>
  <si>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</si>
  <si>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</si>
  <si>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</si>
  <si>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</si>
  <si>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</si>
  <si>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</si>
  <si>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</si>
  <si>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</si>
  <si>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</si>
  <si>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</si>
  <si>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</si>
  <si>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</si>
  <si>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</si>
  <si>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</si>
  <si>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</si>
  <si>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</si>
  <si>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</si>
  <si>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</si>
  <si>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</si>
  <si>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</si>
  <si>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</si>
  <si>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</si>
  <si>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</si>
  <si>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</si>
  <si>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</si>
  <si>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</si>
  <si>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</si>
  <si>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</si>
  <si>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</si>
  <si>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</si>
  <si>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</si>
  <si>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</si>
  <si>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</si>
  <si>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</si>
  <si>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</si>
  <si>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</si>
  <si>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</si>
  <si>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</si>
  <si>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</si>
  <si>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</si>
  <si>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</si>
  <si>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</si>
  <si>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</si>
  <si>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</si>
  <si>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</si>
  <si>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</si>
  <si>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</si>
  <si>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</si>
  <si>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</si>
  <si>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</si>
  <si>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</si>
  <si>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</si>
  <si>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</si>
  <si>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</si>
  <si>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</si>
  <si>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</si>
  <si>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</si>
  <si>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</si>
  <si>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</si>
  <si>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</si>
  <si>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</si>
  <si>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</si>
  <si>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</si>
  <si>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</si>
  <si>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</si>
  <si>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</si>
  <si>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</si>
  <si>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</si>
  <si>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</si>
  <si>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</si>
  <si>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</si>
  <si>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</si>
  <si>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</si>
  <si>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</si>
  <si>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</si>
  <si>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</si>
  <si>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</si>
  <si>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</si>
  <si>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</si>
  <si>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</si>
  <si>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</si>
  <si>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</si>
  <si>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</si>
  <si>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</si>
  <si>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</si>
  <si>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</si>
  <si>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</si>
  <si>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</si>
  <si>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</si>
  <si>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</si>
  <si>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</si>
  <si>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</si>
  <si>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</si>
  <si>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</si>
  <si>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</si>
  <si>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</si>
  <si>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</si>
  <si>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</si>
  <si>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</si>
  <si>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</si>
  <si>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</si>
  <si>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</si>
  <si>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</si>
  <si>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</si>
  <si>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</si>
  <si>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</si>
  <si>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</si>
  <si>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</si>
  <si>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</si>
  <si>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</si>
  <si>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</si>
  <si>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</si>
  <si>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</si>
  <si>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</si>
  <si>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</si>
  <si>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</si>
  <si>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</si>
  <si>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</si>
  <si>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</si>
  <si>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</si>
  <si>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</si>
  <si>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</si>
  <si>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</si>
  <si>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</si>
  <si>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</si>
  <si>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</si>
  <si>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</si>
  <si>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</si>
  <si>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</si>
  <si>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</si>
  <si>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</si>
  <si>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</si>
  <si>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</si>
  <si>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</si>
  <si>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</si>
  <si>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</si>
  <si>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</si>
  <si>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</si>
  <si>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</si>
  <si>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</si>
  <si>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</si>
  <si>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</si>
  <si>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</si>
  <si>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</si>
  <si>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</si>
  <si>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</si>
  <si>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</si>
  <si>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</si>
  <si>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</si>
  <si>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</si>
  <si>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</si>
  <si>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</si>
  <si>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</si>
  <si>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</si>
  <si>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</si>
  <si>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</si>
  <si>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</si>
  <si>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</si>
  <si>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</si>
  <si>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</si>
  <si>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</si>
  <si>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</si>
  <si>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</si>
  <si>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</si>
  <si>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</si>
  <si>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</si>
  <si>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</si>
  <si>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</si>
  <si>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</si>
  <si>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</si>
  <si>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</si>
  <si>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</si>
  <si>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</si>
  <si>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</si>
  <si>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</si>
  <si>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</si>
  <si>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</si>
  <si>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</si>
  <si>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</si>
  <si>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</si>
  <si>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</si>
  <si>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</si>
  <si>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</si>
  <si>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</si>
  <si>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</si>
  <si>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</si>
  <si>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</si>
  <si>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</si>
  <si>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</si>
  <si>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</si>
  <si>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</si>
  <si>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</si>
  <si>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</si>
  <si>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</si>
  <si>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</si>
  <si>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</si>
  <si>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</si>
  <si>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</si>
  <si>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</si>
  <si>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</si>
  <si>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</si>
  <si>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</si>
  <si>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</si>
  <si>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</si>
  <si>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</si>
  <si>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</si>
  <si>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</si>
  <si>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</si>
  <si>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</si>
  <si>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</si>
  <si>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</si>
  <si>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</si>
  <si>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</si>
  <si>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</si>
  <si>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</si>
  <si>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</si>
  <si>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</si>
  <si>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</si>
  <si>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</si>
  <si>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</si>
  <si>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</si>
  <si>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</si>
  <si>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</si>
  <si>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</si>
  <si>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</si>
  <si>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</si>
  <si>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</si>
  <si>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</si>
  <si>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</si>
  <si>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</si>
  <si>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</si>
  <si>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</si>
  <si>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</si>
  <si>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</si>
  <si>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</si>
  <si>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</si>
  <si>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</si>
  <si>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</si>
  <si>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</si>
  <si>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</si>
  <si>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</si>
  <si>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</si>
  <si>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</si>
  <si>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</si>
  <si>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</si>
  <si>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</si>
  <si>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</si>
  <si>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</si>
  <si>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</si>
  <si>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</si>
  <si>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</si>
  <si>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</si>
  <si>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</si>
  <si>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</si>
  <si>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</si>
  <si>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</si>
  <si>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</si>
  <si>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</si>
  <si>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</si>
  <si>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</si>
  <si>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</si>
  <si>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</si>
  <si>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</si>
  <si>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</si>
  <si>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</si>
  <si>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</si>
  <si>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</si>
  <si>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</si>
  <si>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</si>
  <si>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</si>
  <si>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</si>
  <si>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</si>
  <si>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</si>
  <si>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</si>
  <si>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</si>
  <si>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</si>
  <si>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</si>
  <si>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</si>
  <si>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</si>
  <si>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</si>
  <si>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</si>
  <si>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</si>
  <si>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</si>
  <si>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</si>
  <si>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</si>
  <si>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</si>
  <si>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</si>
  <si>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</si>
  <si>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</si>
  <si>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</si>
  <si>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</si>
  <si>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</si>
  <si>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</si>
  <si>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</si>
  <si>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</si>
  <si>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</si>
  <si>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</si>
  <si>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</si>
  <si>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</si>
  <si>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</si>
  <si>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</si>
  <si>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</si>
  <si>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</si>
  <si>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</si>
  <si>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</si>
  <si>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</si>
  <si>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</si>
  <si>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</si>
  <si>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</si>
  <si>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</si>
  <si>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</si>
  <si>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</si>
  <si>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</si>
  <si>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</si>
  <si>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</si>
  <si>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</si>
  <si>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</si>
  <si>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</si>
  <si>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</si>
  <si>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</si>
  <si>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</si>
  <si>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</si>
  <si>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</si>
  <si>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</si>
  <si>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</si>
  <si>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</si>
  <si>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</si>
  <si>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</si>
  <si>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</si>
  <si>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</si>
  <si>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</si>
  <si>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</si>
  <si>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</si>
  <si>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</si>
  <si>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</si>
  <si>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</si>
  <si>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</si>
  <si>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</si>
  <si>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</si>
  <si>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</si>
  <si>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</si>
  <si>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</si>
  <si>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</si>
  <si>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</si>
  <si>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</si>
  <si>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</si>
  <si>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</si>
  <si>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</si>
  <si>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</si>
  <si>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</si>
  <si>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</si>
  <si>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</si>
  <si>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</si>
  <si>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</si>
  <si>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</si>
  <si>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</si>
  <si>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</si>
  <si>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</si>
  <si>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</si>
  <si>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</si>
  <si>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</si>
  <si>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</si>
  <si>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</si>
  <si>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</si>
  <si>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</si>
  <si>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</si>
  <si>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</si>
  <si>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</si>
  <si>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</si>
  <si>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</si>
  <si>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</si>
  <si>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</si>
  <si>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</si>
  <si>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</si>
  <si>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</si>
  <si>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</si>
  <si>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</si>
  <si>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</si>
  <si>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</si>
  <si>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</si>
  <si>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</si>
  <si>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</si>
  <si>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</si>
  <si>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</si>
  <si>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</si>
  <si>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</si>
  <si>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</si>
  <si>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</si>
  <si>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</si>
  <si>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</si>
  <si>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</si>
  <si>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</si>
  <si>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</si>
  <si>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</si>
  <si>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</si>
  <si>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</si>
  <si>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</si>
  <si>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</si>
  <si>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</si>
  <si>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</si>
  <si>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</si>
  <si>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</si>
  <si>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</si>
  <si>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</si>
  <si>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</si>
  <si>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</si>
  <si>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</si>
  <si>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</si>
  <si>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</si>
  <si>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</si>
  <si>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</si>
  <si>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</si>
  <si>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</si>
  <si>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</si>
  <si>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</si>
  <si>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</si>
  <si>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</si>
  <si>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</si>
  <si>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</si>
  <si>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</si>
  <si>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</si>
  <si>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</si>
  <si>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</si>
  <si>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</si>
  <si>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</si>
  <si>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</si>
  <si>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</si>
  <si>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</si>
  <si>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</si>
  <si>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</si>
  <si>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</si>
  <si>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</si>
  <si>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</si>
  <si>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</si>
  <si>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</si>
  <si>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</si>
  <si>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</si>
  <si>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</si>
  <si>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</si>
  <si>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</si>
  <si>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</si>
  <si>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</si>
  <si>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</si>
  <si>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</si>
  <si>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</si>
  <si>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</si>
  <si>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</si>
  <si>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</si>
  <si>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</si>
  <si>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</si>
  <si>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</si>
  <si>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</si>
  <si>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</si>
  <si>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</si>
  <si>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</si>
  <si>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</si>
  <si>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</si>
  <si>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</si>
  <si>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</si>
  <si>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</si>
  <si>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</si>
  <si>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</si>
  <si>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</si>
  <si>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</si>
  <si>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</si>
  <si>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</si>
  <si>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</si>
  <si>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</si>
  <si>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</si>
  <si>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</si>
  <si>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</si>
  <si>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</si>
  <si>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</si>
  <si>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</si>
  <si>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</si>
  <si>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</si>
  <si>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</si>
  <si>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</si>
  <si>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</si>
  <si>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</si>
  <si>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</si>
  <si>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</si>
  <si>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</si>
  <si>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</si>
  <si>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</si>
  <si>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</si>
  <si>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</si>
  <si>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</si>
  <si>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</si>
  <si>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</si>
  <si>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</si>
  <si>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</si>
  <si>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</si>
  <si>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</si>
  <si>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</si>
  <si>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</si>
  <si>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</si>
  <si>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</si>
  <si>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</si>
  <si>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</si>
  <si>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</si>
  <si>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</si>
  <si>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</si>
  <si>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</si>
  <si>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</si>
  <si>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</si>
  <si>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</si>
  <si>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</si>
  <si>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</si>
  <si>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</si>
  <si>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</si>
  <si>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</si>
  <si>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</si>
  <si>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</si>
  <si>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</si>
  <si>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</si>
  <si>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</si>
  <si>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</si>
  <si>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</si>
  <si>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</si>
  <si>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</si>
  <si>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</si>
  <si>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</si>
  <si>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</si>
  <si>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</si>
  <si>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</si>
  <si>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</si>
  <si>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</si>
  <si>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</si>
  <si>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</si>
  <si>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</si>
  <si>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</si>
  <si>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</si>
  <si>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</si>
  <si>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</si>
  <si>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</si>
  <si>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</si>
  <si>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</si>
  <si>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</si>
  <si>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</si>
  <si>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</si>
  <si>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</si>
  <si>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</si>
  <si>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</si>
  <si>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</si>
  <si>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</si>
  <si>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</si>
  <si>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</si>
  <si>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</si>
  <si>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</si>
  <si>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</si>
  <si>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</si>
  <si>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</si>
  <si>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</si>
  <si>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</si>
  <si>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</si>
  <si>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</si>
  <si>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</si>
  <si>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</si>
  <si>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</si>
  <si>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</si>
  <si>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</si>
  <si>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</si>
  <si>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</si>
  <si>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</si>
  <si>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</si>
  <si>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</si>
  <si>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</si>
  <si>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</si>
  <si>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</si>
  <si>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</si>
  <si>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</si>
  <si>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</si>
  <si>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</si>
  <si>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</si>
  <si>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</si>
  <si>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</si>
  <si>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</si>
  <si>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</si>
  <si>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</si>
  <si>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</si>
  <si>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</si>
  <si>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</si>
  <si>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</si>
  <si>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</si>
  <si>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</si>
  <si>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</si>
  <si>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</si>
  <si>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</si>
  <si>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</si>
  <si>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</si>
  <si>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</si>
  <si>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</si>
  <si>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</si>
  <si>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</si>
  <si>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</si>
  <si>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</si>
  <si>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</si>
  <si>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</si>
  <si>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</si>
  <si>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</si>
  <si>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</si>
  <si>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</si>
  <si>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</si>
  <si>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</si>
  <si>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</si>
  <si>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</si>
  <si>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</si>
  <si>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</si>
  <si>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</si>
  <si>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</si>
  <si>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</si>
  <si>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</si>
  <si>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</si>
  <si>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</si>
  <si>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</si>
  <si>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</si>
  <si>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</si>
  <si>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</si>
  <si>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</si>
  <si>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</si>
  <si>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</si>
  <si>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</si>
  <si>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</si>
  <si>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</si>
  <si>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</si>
  <si>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</si>
  <si>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</si>
  <si>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</si>
  <si>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</si>
  <si>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</si>
  <si>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</si>
  <si>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</si>
  <si>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</si>
  <si>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</si>
  <si>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</si>
  <si>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</si>
  <si>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</si>
  <si>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</si>
  <si>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</si>
  <si>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</si>
  <si>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</si>
  <si>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</si>
  <si>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</si>
  <si>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</si>
  <si>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</si>
  <si>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</si>
  <si>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</si>
  <si>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</si>
  <si>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</si>
  <si>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</si>
  <si>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</si>
  <si>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</si>
  <si>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</si>
  <si>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</si>
  <si>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</si>
  <si>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</si>
  <si>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</si>
  <si>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</si>
  <si>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</si>
  <si>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</si>
  <si>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</si>
  <si>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</si>
  <si>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</si>
  <si>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</si>
  <si>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</si>
  <si>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</si>
  <si>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</si>
  <si>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</si>
  <si>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</si>
  <si>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</si>
  <si>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</si>
  <si>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</si>
  <si>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</si>
  <si>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</si>
  <si>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</si>
  <si>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</si>
  <si>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</si>
  <si>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</si>
  <si>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</si>
  <si>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</si>
  <si>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</si>
  <si>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</si>
  <si>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</si>
  <si>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</si>
  <si>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</si>
  <si>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</si>
  <si>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</si>
  <si>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</si>
  <si>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</si>
  <si>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</si>
  <si>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</si>
  <si>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</si>
  <si>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</si>
  <si>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</si>
  <si>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</si>
  <si>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</si>
  <si>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</si>
  <si>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</si>
  <si>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</si>
  <si>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</si>
  <si>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</si>
  <si>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</si>
  <si>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</si>
  <si>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</si>
  <si>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</si>
  <si>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</si>
  <si>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</si>
  <si>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</si>
  <si>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</si>
  <si>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</si>
  <si>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</si>
  <si>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</si>
  <si>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</si>
  <si>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</si>
  <si>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</si>
  <si>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</si>
  <si>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</si>
  <si>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</si>
  <si>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</si>
  <si>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</si>
  <si>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</si>
  <si>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</si>
  <si>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</si>
  <si>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</si>
  <si>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</si>
  <si>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</si>
  <si>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</si>
  <si>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</si>
  <si>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</si>
  <si>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</si>
  <si>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</si>
  <si>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</si>
  <si>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</si>
  <si>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</si>
  <si>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</si>
  <si>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</si>
  <si>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</si>
  <si>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</si>
  <si>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</si>
  <si>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</si>
  <si>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</si>
  <si>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</si>
  <si>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</si>
  <si>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</si>
  <si>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</si>
  <si>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</si>
  <si>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</si>
  <si>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</si>
  <si>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</si>
  <si>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</si>
  <si>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</si>
  <si>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</si>
  <si>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</si>
  <si>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</si>
  <si>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</si>
  <si>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</si>
  <si>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</si>
  <si>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</si>
  <si>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</si>
  <si>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</si>
  <si>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</si>
  <si>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</si>
  <si>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</si>
  <si>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</si>
  <si>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</si>
  <si>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</si>
  <si>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</si>
  <si>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</si>
  <si>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</si>
  <si>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</si>
  <si>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</si>
  <si>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</si>
  <si>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</si>
  <si>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</si>
  <si>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</si>
  <si>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</si>
  <si>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</si>
  <si>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</si>
  <si>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</si>
  <si>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</si>
  <si>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</si>
  <si>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</si>
  <si>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</si>
  <si>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</si>
  <si>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</si>
  <si>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</si>
  <si>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</si>
  <si>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</si>
  <si>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</si>
  <si>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</si>
  <si>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</si>
  <si>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</si>
  <si>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</si>
  <si>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</si>
  <si>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</si>
  <si>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</si>
  <si>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</si>
  <si>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</si>
  <si>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</si>
  <si>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</si>
  <si>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</si>
  <si>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</si>
  <si>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</si>
  <si>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</si>
  <si>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</si>
  <si>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</si>
  <si>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</si>
  <si>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</si>
  <si>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</si>
  <si>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</si>
  <si>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</si>
  <si>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</si>
  <si>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</si>
  <si>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</si>
  <si>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</si>
  <si>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</si>
  <si>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</si>
  <si>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</si>
  <si>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</si>
  <si>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</si>
  <si>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</si>
  <si>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</si>
  <si>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</si>
  <si>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</si>
  <si>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</si>
  <si>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</si>
  <si>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</si>
  <si>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</si>
  <si>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</si>
  <si>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</si>
  <si>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</si>
  <si>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</si>
  <si>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</si>
  <si>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</si>
  <si>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</si>
  <si>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</si>
  <si>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</si>
  <si>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</si>
  <si>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</si>
  <si>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</si>
  <si>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</si>
  <si>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</si>
  <si>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</si>
  <si>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</si>
  <si>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</si>
  <si>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</si>
  <si>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</si>
  <si>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</si>
  <si>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</si>
  <si>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</si>
  <si>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</si>
  <si>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</si>
  <si>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</si>
  <si>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</si>
  <si>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</si>
  <si>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</si>
  <si>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</si>
  <si>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</si>
  <si>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</si>
  <si>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</si>
  <si>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</si>
  <si>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</si>
  <si>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</si>
  <si>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</si>
  <si>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</si>
  <si>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</si>
  <si>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</si>
  <si>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</si>
  <si>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</si>
  <si>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</si>
  <si>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</si>
  <si>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</si>
  <si>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</si>
  <si>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</si>
  <si>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</si>
  <si>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</si>
  <si>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</si>
  <si>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</si>
  <si>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</si>
  <si>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</si>
  <si>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</si>
  <si>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</si>
  <si>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</si>
  <si>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</si>
  <si>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</si>
  <si>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</si>
  <si>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</si>
  <si>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</si>
  <si>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</si>
  <si>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</si>
  <si>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</si>
  <si>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</si>
  <si>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</si>
  <si>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</si>
  <si>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</si>
  <si>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</si>
  <si>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</si>
  <si>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</si>
  <si>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</si>
  <si>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</si>
  <si>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</si>
  <si>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</si>
  <si>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</si>
  <si>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</si>
  <si>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</si>
  <si>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</si>
  <si>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</si>
  <si>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</si>
  <si>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</si>
  <si>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</si>
  <si>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</si>
  <si>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</si>
  <si>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</si>
  <si>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</si>
  <si>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</si>
  <si>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</si>
  <si>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</si>
  <si>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</si>
  <si>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</si>
  <si>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</si>
  <si>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</si>
  <si>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</si>
  <si>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</si>
  <si>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</si>
  <si>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</si>
  <si>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</si>
  <si>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</si>
  <si>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</si>
  <si>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</si>
  <si>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</si>
  <si>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</si>
  <si>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</si>
  <si>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</si>
  <si>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</si>
  <si>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</si>
  <si>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</si>
  <si>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</si>
  <si>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</si>
  <si>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</si>
  <si>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</si>
  <si>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</si>
  <si>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</si>
  <si>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</si>
  <si>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</si>
  <si>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</si>
  <si>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</si>
  <si>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</si>
  <si>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</si>
  <si>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</si>
  <si>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</si>
  <si>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</si>
  <si>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</si>
  <si>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</si>
  <si>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</si>
  <si>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</si>
  <si>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</si>
  <si>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</si>
  <si>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</si>
  <si>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</si>
  <si>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</si>
  <si>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</si>
  <si>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</si>
  <si>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</si>
  <si>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</si>
  <si>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</si>
  <si>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</si>
  <si>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</si>
  <si>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</si>
  <si>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</si>
  <si>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</si>
  <si>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</si>
  <si>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</si>
  <si>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</si>
  <si>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</si>
  <si>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</si>
  <si>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</si>
  <si>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</si>
  <si>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</si>
  <si>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</si>
  <si>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</si>
  <si>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</si>
  <si>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</si>
  <si>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</si>
  <si>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</si>
  <si>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</si>
  <si>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</si>
  <si>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</si>
  <si>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</si>
  <si>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</si>
  <si>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</si>
  <si>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</si>
  <si>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</si>
  <si>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</si>
  <si>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</si>
  <si>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</si>
  <si>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</si>
  <si>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</si>
  <si>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</si>
  <si>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</si>
  <si>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</si>
  <si>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</si>
  <si>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</si>
  <si>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</si>
  <si>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</si>
  <si>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</si>
  <si>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</si>
  <si>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</si>
  <si>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</si>
  <si>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</si>
  <si>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</si>
  <si>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</si>
  <si>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</si>
  <si>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</si>
  <si>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</si>
  <si>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</si>
  <si>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</si>
  <si>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</si>
  <si>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</si>
  <si>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</si>
  <si>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</si>
  <si>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</si>
  <si>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</si>
  <si>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</si>
  <si>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</si>
  <si>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</si>
  <si>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</si>
  <si>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</si>
  <si>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</si>
  <si>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</si>
  <si>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</si>
  <si>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</si>
  <si>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</si>
  <si>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</si>
  <si>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</si>
  <si>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</si>
  <si>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</si>
  <si>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</si>
  <si>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</si>
  <si>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</si>
  <si>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</si>
  <si>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</si>
  <si>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</si>
  <si>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</si>
  <si>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</si>
  <si>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</si>
  <si>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</si>
  <si>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</si>
  <si>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</si>
  <si>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</si>
  <si>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</si>
  <si>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</si>
  <si>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</si>
  <si>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</si>
  <si>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</si>
  <si>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</si>
  <si>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</si>
  <si>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</si>
  <si>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</si>
  <si>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</si>
  <si>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</si>
  <si>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</si>
  <si>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</si>
  <si>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</si>
  <si>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</si>
  <si>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</si>
  <si>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</si>
  <si>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</si>
  <si>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</si>
  <si>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</si>
  <si>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</si>
  <si>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</si>
  <si>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</si>
  <si>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</si>
  <si>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</si>
  <si>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</si>
  <si>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</si>
  <si>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</si>
  <si>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</si>
  <si>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</si>
  <si>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</si>
  <si>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</si>
  <si>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</si>
  <si>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</si>
  <si>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</si>
  <si>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</si>
  <si>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</si>
  <si>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</si>
  <si>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</si>
  <si>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</si>
  <si>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</si>
  <si>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</si>
  <si>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</si>
  <si>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</si>
  <si>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</si>
  <si>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</si>
  <si>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</si>
  <si>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</si>
  <si>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</si>
  <si>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</si>
  <si>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</si>
  <si>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</si>
  <si>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</si>
  <si>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</si>
  <si>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</si>
  <si>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</si>
  <si>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</si>
  <si>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</si>
  <si>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</si>
  <si>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</si>
  <si>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</si>
  <si>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</si>
  <si>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</si>
  <si>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</si>
  <si>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</si>
  <si>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</si>
  <si>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</si>
  <si>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</si>
  <si>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</si>
  <si>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</si>
  <si>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</si>
  <si>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</si>
  <si>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</si>
  <si>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</si>
  <si>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</si>
  <si>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</si>
  <si>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</si>
  <si>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</si>
  <si>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</si>
  <si>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</si>
  <si>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</si>
  <si>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</si>
  <si>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</si>
  <si>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</si>
  <si>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</si>
  <si>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</si>
  <si>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</si>
  <si>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</si>
  <si>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</si>
  <si>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</si>
  <si>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</si>
  <si>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</si>
  <si>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</si>
  <si>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</si>
  <si>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</si>
  <si>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</si>
  <si>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</si>
  <si>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</si>
  <si>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</si>
  <si>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</si>
  <si>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</si>
  <si>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</si>
  <si>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</si>
  <si>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</si>
  <si>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</si>
  <si>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</si>
  <si>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</si>
  <si>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</si>
  <si>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</si>
  <si>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</si>
  <si>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</si>
  <si>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</si>
  <si>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</si>
  <si>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</si>
  <si>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</si>
  <si>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</si>
  <si>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</si>
  <si>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</si>
  <si>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</si>
  <si>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</si>
  <si>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</si>
  <si>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</si>
  <si>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</si>
  <si>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</si>
  <si>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</si>
  <si>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</si>
  <si>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</si>
  <si>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</si>
  <si>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</si>
  <si>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</si>
  <si>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</si>
  <si>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</si>
  <si>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</si>
  <si>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</si>
  <si>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</si>
  <si>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</si>
  <si>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</si>
  <si>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</si>
  <si>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</si>
  <si>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</si>
  <si>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</si>
  <si>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</si>
  <si>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</si>
  <si>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</si>
  <si>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</si>
  <si>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</si>
  <si>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</si>
  <si>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</si>
  <si>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</si>
  <si>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</si>
  <si>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</si>
  <si>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</si>
  <si>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</si>
  <si>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</si>
  <si>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</si>
  <si>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</si>
  <si>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</si>
  <si>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</si>
  <si>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</si>
  <si>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</si>
  <si>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</si>
  <si>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</si>
  <si>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</si>
  <si>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</si>
  <si>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</si>
  <si>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</si>
  <si>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</si>
  <si>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</si>
  <si>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</si>
  <si>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</si>
  <si>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</si>
  <si>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</si>
  <si>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</si>
  <si>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</si>
  <si>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</si>
  <si>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</si>
  <si>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</si>
  <si>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</si>
  <si>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</si>
  <si>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</si>
  <si>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</si>
  <si>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</si>
  <si>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</si>
  <si>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</si>
  <si>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</si>
  <si>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</si>
  <si>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</si>
  <si>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</si>
  <si>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</si>
  <si>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</si>
  <si>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</si>
  <si>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</si>
  <si>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</si>
  <si>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</si>
  <si>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</si>
  <si>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</si>
  <si>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</si>
  <si>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</si>
  <si>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</si>
  <si>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</si>
  <si>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</si>
  <si>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</si>
  <si>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</si>
  <si>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</si>
  <si>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</si>
  <si>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</si>
  <si>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</si>
  <si>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</si>
  <si>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</si>
  <si>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</si>
  <si>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</si>
  <si>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</si>
  <si>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</si>
  <si>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</si>
  <si>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</si>
  <si>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</si>
  <si>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</si>
  <si>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</si>
  <si>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</si>
  <si>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</si>
  <si>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</si>
  <si>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</si>
  <si>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</si>
  <si>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</si>
  <si>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</si>
  <si>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</si>
  <si>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</si>
  <si>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</si>
  <si>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</si>
  <si>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</si>
  <si>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</si>
  <si>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</si>
  <si>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</si>
  <si>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</si>
  <si>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</si>
  <si>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</si>
  <si>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</si>
  <si>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</si>
  <si>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</si>
  <si>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</si>
  <si>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</si>
  <si>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</si>
  <si>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</si>
  <si>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</si>
  <si>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</si>
  <si>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</si>
  <si>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</si>
  <si>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</si>
  <si>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</si>
  <si>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</si>
  <si>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</si>
  <si>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</si>
  <si>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</si>
  <si>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</si>
  <si>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</si>
  <si>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</si>
  <si>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</si>
  <si>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</si>
  <si>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</si>
  <si>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</si>
  <si>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</si>
  <si>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</si>
  <si>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</si>
  <si>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</si>
  <si>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</si>
  <si>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</si>
  <si>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</si>
  <si>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</si>
  <si>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</si>
  <si>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</si>
  <si>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</si>
  <si>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</si>
  <si>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</si>
  <si>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</si>
  <si>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</si>
  <si>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</si>
  <si>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</si>
  <si>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</si>
  <si>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</si>
  <si>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</si>
  <si>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</si>
  <si>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</si>
  <si>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</si>
  <si>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</si>
  <si>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</si>
  <si>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</si>
  <si>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</si>
  <si>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</si>
  <si>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</si>
  <si>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</si>
  <si>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</si>
  <si>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</si>
  <si>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</si>
  <si>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</si>
  <si>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</si>
  <si>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</si>
  <si>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</si>
  <si>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</si>
  <si>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</si>
  <si>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</si>
  <si>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</si>
  <si>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</si>
  <si>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</si>
  <si>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</si>
  <si>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</si>
  <si>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</si>
  <si>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</si>
  <si>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</si>
  <si>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</si>
  <si>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</si>
  <si>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</si>
  <si>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</si>
  <si>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</si>
  <si>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</si>
  <si>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</si>
  <si>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</si>
  <si>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</si>
  <si>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</si>
  <si>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</si>
  <si>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</si>
  <si>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</si>
  <si>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</si>
  <si>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</si>
  <si>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</si>
  <si>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</si>
  <si>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</si>
  <si>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</si>
  <si>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</si>
  <si>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</si>
  <si>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</si>
  <si>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</si>
  <si>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</si>
  <si>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</si>
  <si>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</si>
  <si>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</si>
  <si>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</si>
  <si>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</si>
  <si>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</si>
  <si>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</si>
  <si>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</si>
  <si>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</si>
  <si>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</si>
  <si>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</si>
  <si>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</si>
  <si>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</si>
  <si>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</si>
  <si>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</si>
  <si>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</si>
  <si>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</si>
  <si>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</si>
  <si>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</si>
  <si>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</si>
  <si>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</si>
  <si>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</si>
  <si>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</si>
  <si>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</si>
  <si>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</si>
  <si>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</si>
  <si>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</si>
  <si>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</si>
  <si>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</si>
  <si>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</si>
  <si>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</si>
  <si>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</si>
  <si>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</si>
  <si>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</si>
  <si>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</si>
  <si>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</si>
  <si>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</si>
  <si>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</si>
  <si>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</si>
  <si>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</si>
  <si>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</si>
  <si>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</si>
  <si>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</si>
  <si>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</si>
  <si>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</si>
  <si>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</si>
  <si>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</si>
  <si>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</si>
  <si>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</si>
  <si>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</si>
  <si>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</si>
  <si>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</si>
  <si>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</si>
  <si>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</si>
  <si>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</si>
  <si>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</si>
  <si>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</si>
  <si>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</si>
  <si>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</si>
  <si>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</si>
  <si>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</si>
  <si>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</si>
  <si>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</si>
  <si>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</si>
  <si>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</si>
  <si>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</si>
  <si>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</si>
  <si>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</si>
  <si>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</si>
  <si>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</si>
  <si>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</si>
  <si>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</si>
  <si>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</si>
  <si>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</si>
  <si>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</si>
  <si>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</si>
  <si>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</si>
  <si>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</si>
  <si>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</si>
  <si>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</si>
  <si>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</si>
  <si>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</si>
  <si>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</si>
  <si>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</si>
  <si>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</si>
  <si>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</si>
  <si>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</si>
  <si>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</si>
  <si>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</si>
  <si>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</si>
  <si>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</si>
  <si>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</si>
  <si>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</si>
  <si>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</si>
  <si>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</si>
  <si>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</si>
  <si>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</si>
  <si>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</si>
  <si>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</si>
  <si>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</si>
  <si>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</si>
  <si>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</si>
  <si>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</si>
  <si>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</si>
  <si>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</si>
  <si>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</si>
  <si>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</si>
  <si>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</si>
  <si>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</si>
  <si>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</si>
  <si>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</si>
  <si>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</si>
  <si>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</si>
  <si>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</si>
  <si>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</si>
  <si>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</si>
  <si>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</si>
  <si>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</si>
  <si>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</si>
  <si>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</si>
  <si>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</si>
  <si>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</si>
  <si>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</si>
  <si>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</si>
  <si>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</si>
  <si>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</si>
  <si>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</si>
  <si>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</si>
  <si>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</si>
  <si>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</si>
  <si>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</si>
  <si>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</si>
  <si>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</si>
  <si>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</si>
  <si>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</si>
  <si>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</si>
  <si>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</si>
  <si>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</si>
  <si>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</si>
  <si>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</si>
  <si>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</si>
  <si>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</si>
  <si>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</si>
  <si>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</si>
  <si>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</si>
  <si>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</si>
  <si>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</si>
  <si>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</si>
  <si>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</si>
  <si>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</si>
  <si>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</si>
  <si>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</si>
  <si>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</si>
  <si>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</si>
  <si>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</si>
  <si>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</si>
  <si>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</si>
  <si>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</si>
  <si>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</si>
  <si>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</si>
  <si>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</si>
  <si>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</si>
  <si>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</si>
  <si>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</si>
  <si>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</si>
  <si>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</si>
  <si>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</si>
  <si>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</si>
  <si>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</si>
  <si>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</si>
  <si>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</si>
  <si>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</si>
  <si>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</si>
  <si>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</si>
  <si>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</si>
  <si>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</si>
  <si>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</si>
  <si>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</si>
  <si>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</si>
  <si>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</si>
  <si>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</si>
  <si>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</si>
  <si>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</si>
  <si>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</si>
  <si>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</si>
  <si>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</si>
  <si>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</si>
  <si>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</si>
  <si>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</si>
  <si>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</si>
  <si>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</si>
  <si>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</si>
  <si>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</si>
  <si>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</si>
  <si>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</si>
  <si>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</si>
  <si>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</si>
  <si>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</si>
  <si>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</si>
  <si>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</si>
  <si>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</si>
  <si>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</si>
  <si>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</si>
  <si>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</si>
  <si>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</si>
  <si>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</si>
  <si>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</si>
  <si>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</si>
  <si>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</si>
  <si>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</si>
  <si>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</si>
  <si>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</si>
  <si>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</si>
  <si>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</si>
  <si>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</si>
  <si>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</si>
  <si>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</si>
  <si>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</si>
  <si>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</si>
  <si>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</si>
  <si>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</si>
  <si>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</si>
  <si>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</si>
  <si>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</si>
  <si>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</si>
  <si>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</si>
  <si>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</si>
  <si>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</si>
  <si>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</si>
  <si>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</si>
  <si>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</si>
  <si>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</si>
  <si>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</si>
  <si>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</si>
  <si>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</si>
  <si>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</si>
  <si>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</si>
  <si>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</si>
  <si>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</si>
  <si>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</si>
  <si>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</si>
  <si>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</si>
  <si>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</si>
  <si>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</si>
  <si>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</si>
  <si>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</si>
  <si>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</si>
  <si>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</si>
  <si>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</si>
  <si>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</si>
  <si>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</si>
  <si>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</si>
  <si>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</si>
  <si>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</si>
  <si>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</si>
  <si>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</si>
  <si>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</si>
  <si>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</si>
  <si>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</si>
  <si>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</si>
  <si>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</si>
  <si>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</si>
  <si>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</si>
  <si>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</si>
  <si>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</si>
  <si>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</si>
  <si>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</si>
  <si>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</si>
  <si>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</si>
  <si>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</si>
  <si>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</si>
  <si>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</si>
  <si>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</si>
  <si>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</si>
  <si>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</si>
  <si>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</si>
  <si>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</si>
  <si>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</si>
  <si>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</si>
  <si>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</si>
  <si>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</si>
  <si>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</si>
  <si>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</si>
  <si>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</si>
  <si>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</si>
  <si>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</si>
  <si>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</si>
  <si>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</si>
  <si>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</si>
  <si>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</si>
  <si>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</si>
  <si>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</si>
  <si>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</si>
  <si>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</si>
  <si>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</si>
  <si>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</si>
  <si>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</si>
  <si>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</si>
  <si>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</si>
  <si>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</si>
  <si>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</si>
  <si>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</si>
  <si>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</si>
  <si>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</si>
  <si>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</si>
  <si>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</si>
  <si>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</si>
  <si>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</si>
  <si>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</si>
  <si>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</si>
  <si>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</si>
  <si>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</si>
  <si>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</si>
  <si>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</si>
  <si>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</si>
  <si>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</si>
  <si>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</si>
  <si>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</si>
  <si>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</si>
  <si>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</si>
  <si>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</si>
  <si>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</si>
  <si>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</si>
  <si>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</si>
  <si>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</si>
  <si>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</si>
  <si>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</si>
  <si>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</si>
  <si>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</si>
  <si>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</si>
  <si>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</si>
  <si>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</si>
  <si>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</si>
  <si>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</si>
  <si>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</si>
  <si>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</si>
  <si>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</si>
  <si>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</si>
  <si>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</si>
  <si>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</si>
  <si>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</si>
  <si>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</si>
  <si>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</si>
  <si>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</si>
  <si>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</si>
  <si>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</si>
  <si>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</si>
  <si>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</si>
  <si>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</si>
  <si>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</si>
  <si>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</si>
  <si>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</si>
  <si>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</si>
  <si>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</si>
  <si>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</si>
  <si>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</si>
  <si>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</si>
  <si>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</si>
  <si>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</si>
  <si>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</si>
  <si>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</si>
  <si>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</si>
  <si>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</si>
  <si>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</si>
  <si>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</si>
  <si>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</si>
  <si>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</si>
  <si>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</si>
  <si>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</si>
  <si>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</si>
  <si>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</si>
  <si>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</si>
  <si>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</si>
  <si>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</si>
  <si>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</si>
  <si>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</si>
  <si>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</si>
  <si>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</si>
  <si>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</si>
  <si>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</si>
  <si>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</si>
  <si>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</si>
  <si>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</si>
  <si>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</si>
  <si>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</si>
  <si>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</si>
  <si>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</si>
  <si>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</si>
  <si>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</si>
  <si>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</si>
  <si>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</si>
  <si>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</si>
  <si>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</si>
  <si>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</si>
  <si>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</si>
  <si>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</si>
  <si>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</si>
  <si>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</si>
  <si>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</si>
  <si>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</si>
  <si>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</si>
  <si>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</si>
  <si>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</si>
  <si>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</si>
  <si>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</si>
  <si>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</si>
  <si>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</si>
  <si>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</si>
  <si>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</si>
  <si>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</si>
  <si>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</si>
  <si>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</si>
  <si>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</si>
  <si>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</si>
  <si>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</si>
  <si>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</si>
  <si>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</si>
  <si>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</si>
  <si>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</si>
  <si>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</si>
  <si>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</si>
  <si>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</si>
  <si>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</si>
  <si>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</si>
  <si>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</si>
  <si>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</si>
  <si>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</si>
  <si>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</si>
  <si>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</si>
  <si>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</si>
  <si>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</si>
  <si>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</si>
  <si>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</si>
  <si>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</si>
  <si>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</si>
  <si>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</si>
  <si>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</si>
  <si>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</si>
  <si>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</si>
  <si>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</si>
  <si>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</si>
  <si>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</si>
  <si>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</si>
  <si>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</si>
  <si>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</si>
  <si>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</si>
  <si>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</si>
  <si>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</si>
  <si>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</si>
  <si>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</si>
  <si>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</si>
  <si>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</si>
  <si>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</si>
  <si>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</si>
  <si>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</si>
  <si>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</si>
  <si>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</si>
  <si>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</si>
  <si>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</si>
  <si>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</si>
  <si>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</si>
  <si>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</si>
  <si>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</si>
  <si>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</si>
  <si>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</si>
  <si>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</si>
  <si>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</si>
  <si>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</si>
  <si>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</si>
  <si>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</si>
  <si>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</si>
  <si>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</si>
  <si>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</si>
  <si>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</si>
  <si>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</si>
  <si>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</si>
  <si>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</si>
  <si>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</si>
  <si>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</si>
  <si>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</si>
  <si>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</si>
  <si>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</si>
  <si>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</si>
  <si>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</si>
  <si>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</si>
  <si>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</si>
  <si>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</si>
  <si>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</si>
  <si>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</si>
  <si>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</si>
  <si>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</si>
  <si>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</si>
  <si>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</si>
  <si>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</si>
  <si>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</si>
  <si>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</si>
  <si>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</si>
  <si>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</si>
  <si>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</si>
  <si>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</si>
  <si>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</si>
  <si>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</si>
  <si>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</si>
  <si>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</si>
  <si>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</si>
  <si>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</si>
  <si>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</si>
  <si>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</si>
  <si>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</si>
  <si>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</si>
  <si>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</si>
  <si>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</si>
  <si>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</si>
  <si>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</si>
  <si>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</si>
  <si>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</si>
  <si>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</si>
  <si>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</si>
  <si>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</si>
  <si>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</si>
  <si>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</si>
  <si>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</si>
  <si>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</si>
  <si>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</si>
  <si>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</si>
  <si>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</si>
  <si>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</si>
  <si>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</si>
  <si>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</si>
  <si>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</si>
  <si>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</si>
  <si>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</si>
  <si>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</si>
  <si>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</si>
  <si>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</si>
  <si>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</si>
  <si>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</si>
  <si>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</si>
  <si>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</si>
  <si>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</si>
  <si>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</si>
  <si>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</si>
  <si>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</si>
  <si>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</si>
  <si>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</si>
  <si>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</si>
  <si>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</si>
  <si>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</si>
  <si>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</si>
  <si>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</si>
  <si>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</si>
  <si>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</si>
  <si>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</si>
  <si>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</si>
  <si>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</si>
  <si>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</si>
  <si>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</si>
  <si>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</si>
  <si>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</si>
  <si>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</si>
  <si>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</si>
  <si>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</si>
  <si>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</si>
  <si>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</si>
  <si>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</si>
  <si>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</si>
  <si>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</si>
  <si>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</si>
  <si>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</si>
  <si>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</si>
  <si>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</si>
  <si>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</si>
  <si>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</si>
  <si>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</si>
  <si>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</si>
  <si>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</si>
  <si>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</si>
  <si>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</si>
  <si>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</si>
  <si>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</si>
  <si>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</si>
  <si>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</si>
  <si>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</si>
  <si>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</si>
  <si>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</si>
  <si>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</si>
  <si>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</si>
  <si>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</si>
  <si>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</si>
  <si>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</si>
  <si>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</si>
  <si>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</si>
  <si>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</si>
  <si>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</si>
  <si>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</si>
  <si>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</si>
  <si>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</si>
  <si>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</si>
  <si>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</si>
  <si>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</si>
  <si>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</si>
  <si>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</si>
  <si>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</si>
  <si>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</si>
  <si>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</si>
  <si>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</si>
  <si>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</si>
  <si>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</si>
  <si>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</si>
  <si>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</si>
  <si>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</si>
  <si>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</si>
  <si>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</si>
  <si>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</si>
  <si>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</si>
  <si>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</si>
  <si>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</si>
  <si>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</si>
  <si>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</si>
  <si>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</si>
  <si>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</si>
  <si>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</si>
  <si>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</si>
  <si>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</si>
  <si>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</si>
  <si>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</si>
  <si>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</si>
  <si>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</si>
  <si>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</si>
  <si>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</si>
  <si>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</si>
  <si>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</si>
  <si>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</si>
  <si>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</si>
  <si>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</si>
  <si>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</si>
  <si>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</si>
  <si>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</si>
  <si>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</si>
  <si>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</si>
  <si>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</si>
  <si>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</si>
  <si>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</si>
  <si>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</si>
  <si>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</si>
  <si>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</si>
  <si>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</si>
  <si>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</si>
  <si>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</si>
  <si>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</si>
  <si>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</si>
  <si>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</si>
  <si>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</si>
  <si>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</si>
  <si>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</si>
  <si>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</si>
  <si>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</si>
  <si>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</si>
  <si>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</si>
  <si>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</si>
  <si>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</si>
  <si>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</si>
  <si>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</si>
  <si>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</si>
  <si>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</si>
  <si>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</si>
  <si>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</si>
  <si>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</si>
  <si>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</si>
  <si>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</si>
  <si>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</si>
  <si>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</si>
  <si>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</si>
  <si>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</si>
  <si>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</si>
  <si>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</si>
  <si>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</si>
  <si>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</si>
  <si>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</si>
  <si>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</si>
  <si>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</si>
  <si>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</si>
  <si>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</si>
  <si>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</si>
  <si>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</si>
  <si>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</si>
  <si>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</si>
  <si>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</si>
  <si>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</si>
  <si>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</si>
  <si>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</si>
  <si>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</si>
  <si>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</si>
  <si>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</si>
  <si>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</si>
  <si>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</si>
  <si>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</si>
  <si>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</si>
  <si>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</si>
  <si>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</si>
  <si>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</si>
  <si>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</si>
  <si>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</si>
  <si>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</si>
  <si>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</si>
  <si>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</si>
  <si>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</si>
  <si>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</si>
  <si>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</si>
  <si>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</si>
  <si>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</si>
  <si>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</si>
  <si>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</si>
  <si>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</si>
  <si>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</si>
  <si>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</si>
  <si>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</si>
  <si>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</si>
  <si>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</si>
  <si>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</si>
  <si>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</si>
  <si>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</si>
  <si>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</si>
  <si>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</si>
  <si>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</si>
  <si>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</si>
  <si>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</si>
  <si>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</si>
  <si>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</si>
  <si>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</si>
  <si>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</si>
  <si>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</si>
  <si>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</si>
  <si>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</si>
  <si>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</si>
  <si>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</si>
  <si>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</si>
  <si>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</si>
  <si>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</si>
  <si>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</si>
  <si>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</si>
  <si>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</si>
  <si>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</si>
  <si>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</si>
  <si>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</si>
  <si>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</si>
  <si>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</si>
  <si>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</si>
  <si>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</si>
  <si>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</si>
  <si>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</si>
  <si>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</si>
  <si>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</si>
  <si>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</si>
  <si>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</si>
  <si>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</si>
  <si>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</si>
  <si>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</si>
  <si>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</si>
  <si>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</si>
  <si>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</si>
  <si>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</si>
  <si>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</si>
  <si>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</si>
  <si>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</si>
  <si>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</si>
  <si>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</si>
  <si>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</si>
  <si>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</si>
  <si>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</si>
  <si>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</si>
  <si>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</si>
  <si>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</si>
  <si>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</si>
  <si>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</si>
  <si>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</si>
  <si>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</si>
  <si>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</si>
  <si>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</si>
  <si>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</si>
  <si>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</si>
  <si>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</si>
  <si>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</si>
  <si>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</si>
  <si>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</si>
  <si>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</si>
  <si>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</si>
  <si>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</si>
  <si>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</si>
  <si>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</si>
  <si>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</si>
  <si>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</si>
  <si>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</si>
  <si>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</si>
  <si>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</si>
  <si>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</si>
  <si>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</si>
  <si>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</si>
  <si>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</si>
  <si>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</si>
  <si>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</si>
  <si>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</si>
  <si>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</si>
  <si>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</si>
  <si>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</si>
  <si>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</si>
  <si>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</si>
  <si>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</si>
  <si>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</si>
  <si>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</si>
  <si>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</si>
  <si>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</si>
  <si>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</si>
  <si>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</si>
  <si>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</si>
  <si>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</si>
  <si>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</si>
  <si>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</si>
  <si>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</si>
  <si>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</si>
  <si>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</si>
  <si>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</si>
  <si>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</si>
  <si>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</si>
  <si>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</si>
  <si>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</si>
  <si>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</si>
  <si>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</si>
  <si>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</si>
  <si>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</si>
  <si>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</si>
  <si>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</si>
  <si>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</si>
  <si>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</si>
  <si>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</si>
  <si>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</si>
  <si>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</si>
  <si>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</si>
  <si>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</si>
  <si>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</si>
  <si>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</si>
  <si>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</si>
  <si>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</si>
  <si>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</si>
  <si>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</si>
  <si>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</si>
  <si>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</si>
  <si>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</si>
  <si>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</si>
  <si>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</si>
  <si>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</si>
  <si>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</si>
  <si>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</si>
  <si>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</si>
  <si>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</si>
  <si>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</si>
  <si>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</si>
  <si>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</si>
  <si>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</si>
  <si>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</si>
  <si>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</si>
  <si>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</si>
  <si>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</si>
  <si>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</si>
  <si>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</si>
  <si>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</si>
  <si>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</si>
  <si>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</si>
  <si>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</si>
  <si>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</si>
  <si>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</si>
  <si>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</si>
  <si>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</si>
  <si>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</si>
  <si>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</si>
  <si>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</si>
  <si>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</si>
  <si>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</si>
  <si>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</si>
  <si>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</si>
  <si>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</si>
  <si>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</si>
  <si>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</si>
  <si>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</si>
  <si>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</si>
  <si>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</si>
  <si>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</si>
  <si>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</si>
  <si>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</si>
  <si>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</si>
  <si>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</si>
  <si>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</si>
  <si>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</si>
  <si>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</si>
  <si>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</si>
  <si>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</si>
  <si>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</si>
  <si>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</si>
  <si>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</si>
  <si>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</si>
  <si>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</si>
  <si>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</si>
  <si>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</si>
  <si>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</si>
  <si>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</si>
  <si>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</si>
  <si>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</si>
  <si>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</si>
  <si>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</si>
  <si>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</si>
  <si>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</si>
  <si>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</si>
  <si>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</si>
  <si>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</si>
  <si>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</si>
  <si>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</si>
  <si>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</si>
  <si>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</si>
  <si>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</si>
  <si>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</si>
  <si>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</si>
  <si>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</si>
  <si>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</si>
  <si>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</si>
  <si>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</si>
  <si>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</si>
  <si>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</si>
  <si>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</si>
  <si>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</si>
  <si>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</si>
  <si>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</si>
  <si>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</si>
  <si>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</si>
  <si>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</si>
  <si>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</si>
  <si>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</si>
  <si>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</si>
  <si>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</si>
  <si>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</si>
  <si>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</si>
  <si>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</si>
  <si>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</si>
  <si>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</si>
  <si>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</si>
  <si>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</si>
  <si>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</si>
  <si>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</si>
  <si>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</si>
  <si>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</si>
  <si>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</si>
  <si>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</si>
  <si>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</si>
  <si>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</si>
  <si>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</si>
  <si>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</si>
  <si>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</si>
  <si>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</si>
  <si>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</si>
  <si>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</si>
  <si>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</si>
  <si>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</si>
  <si>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</si>
  <si>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</si>
  <si>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</si>
  <si>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</si>
  <si>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</si>
  <si>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</si>
  <si>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</si>
  <si>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</si>
  <si>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</si>
  <si>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</si>
  <si>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</si>
  <si>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</si>
  <si>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</si>
  <si>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</si>
  <si>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</si>
  <si>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</si>
  <si>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</si>
  <si>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</si>
  <si>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</si>
  <si>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</si>
  <si>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</si>
  <si>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</si>
  <si>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</si>
  <si>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</si>
  <si>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</si>
  <si>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</si>
  <si>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</si>
  <si>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</si>
  <si>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</si>
  <si>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</si>
  <si>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</si>
  <si>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</si>
  <si>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</si>
  <si>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</si>
  <si>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</si>
  <si>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</si>
  <si>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</si>
  <si>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</si>
  <si>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</si>
  <si>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</si>
  <si>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</si>
  <si>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</si>
  <si>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</si>
  <si>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</si>
  <si>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</si>
  <si>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</si>
  <si>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</si>
  <si>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</si>
  <si>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</si>
  <si>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</si>
  <si>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</si>
  <si>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</si>
  <si>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</si>
  <si>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</si>
  <si>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</si>
  <si>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</si>
  <si>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</si>
  <si>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</si>
  <si>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</si>
  <si>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</si>
  <si>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</si>
  <si>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</si>
  <si>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</si>
  <si>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</si>
  <si>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</si>
  <si>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</si>
  <si>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</si>
  <si>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</si>
  <si>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</si>
  <si>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</si>
  <si>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</si>
  <si>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</si>
  <si>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</si>
  <si>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</si>
  <si>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</si>
  <si>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</si>
  <si>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</si>
  <si>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</si>
  <si>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</si>
  <si>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</si>
  <si>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</si>
  <si>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</si>
  <si>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</si>
  <si>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</si>
  <si>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</si>
  <si>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</si>
  <si>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</si>
  <si>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</si>
  <si>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</si>
  <si>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</si>
  <si>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</si>
  <si>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</si>
  <si>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</si>
  <si>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</si>
  <si>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</si>
  <si>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</si>
  <si>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</si>
  <si>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</si>
  <si>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</si>
  <si>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</si>
  <si>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</si>
  <si>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</si>
  <si>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</si>
  <si>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</si>
  <si>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</si>
  <si>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</si>
  <si>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</si>
  <si>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</si>
  <si>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</si>
  <si>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</si>
  <si>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</si>
  <si>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</si>
  <si>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</si>
  <si>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</si>
  <si>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</si>
  <si>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</si>
  <si>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</si>
  <si>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</si>
  <si>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</si>
  <si>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</si>
  <si>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</si>
  <si>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</si>
  <si>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</si>
  <si>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</si>
  <si>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</si>
  <si>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</si>
  <si>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</si>
  <si>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</si>
  <si>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</si>
  <si>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</si>
  <si>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</si>
  <si>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</si>
  <si>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</si>
  <si>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</si>
  <si>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</si>
  <si>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</si>
  <si>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</si>
  <si>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</si>
  <si>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</si>
  <si>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</si>
  <si>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</si>
  <si>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</si>
  <si>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</si>
  <si>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</si>
  <si>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</si>
  <si>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</si>
  <si>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</si>
  <si>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</si>
  <si>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</si>
  <si>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</si>
  <si>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</si>
  <si>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</si>
  <si>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</si>
  <si>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</si>
  <si>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</si>
  <si>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</si>
  <si>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</si>
  <si>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</si>
  <si>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</si>
  <si>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</si>
  <si>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</si>
  <si>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</si>
  <si>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</si>
  <si>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</si>
  <si>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</si>
  <si>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</si>
  <si>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</si>
  <si>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</si>
  <si>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</si>
  <si>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</si>
  <si>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</si>
  <si>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</si>
  <si>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</si>
  <si>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</si>
  <si>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</si>
  <si>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</si>
  <si>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</si>
  <si>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</si>
  <si>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</si>
  <si>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</si>
  <si>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</si>
  <si>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</si>
  <si>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</si>
  <si>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</si>
  <si>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</si>
  <si>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</si>
  <si>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</si>
  <si>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</si>
  <si>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</si>
  <si>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</si>
  <si>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</si>
  <si>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</si>
  <si>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</si>
  <si>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</si>
  <si>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</si>
  <si>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</si>
  <si>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</si>
  <si>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</si>
  <si>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</si>
  <si>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</si>
  <si>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</si>
  <si>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</si>
  <si>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</si>
  <si>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</si>
  <si>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</si>
  <si>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</si>
  <si>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</si>
  <si>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</si>
  <si>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</si>
  <si>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</si>
  <si>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</si>
  <si>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</si>
  <si>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</si>
  <si>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</si>
  <si>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</si>
  <si>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</si>
  <si>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</si>
  <si>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</si>
  <si>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</si>
  <si>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</si>
  <si>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</si>
  <si>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</si>
  <si>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</si>
  <si>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</si>
  <si>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</si>
  <si>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</si>
  <si>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</si>
  <si>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</si>
  <si>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</si>
  <si>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</si>
  <si>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</si>
  <si>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</si>
  <si>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</si>
  <si>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</si>
  <si>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</si>
  <si>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</si>
  <si>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</si>
  <si>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</si>
  <si>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</si>
  <si>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</si>
  <si>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</si>
  <si>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</si>
  <si>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</si>
  <si>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</si>
  <si>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</si>
  <si>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</si>
  <si>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</si>
  <si>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</si>
  <si>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</si>
  <si>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</si>
  <si>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</si>
  <si>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</si>
  <si>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</si>
  <si>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</si>
  <si>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</si>
  <si>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</si>
  <si>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</si>
  <si>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</si>
  <si>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</si>
  <si>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</si>
  <si>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</si>
  <si>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</si>
  <si>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</si>
  <si>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</si>
  <si>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</si>
  <si>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</si>
  <si>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</si>
  <si>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</si>
  <si>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</si>
  <si>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</si>
  <si>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</si>
  <si>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</si>
  <si>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</si>
  <si>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</si>
  <si>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</si>
  <si>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</si>
  <si>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</si>
  <si>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</si>
  <si>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</si>
  <si>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</si>
  <si>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</si>
  <si>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</si>
  <si>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</si>
  <si>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</si>
  <si>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</si>
  <si>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</si>
  <si>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</si>
  <si>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</si>
  <si>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</si>
  <si>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</si>
  <si>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</si>
  <si>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</si>
  <si>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</si>
  <si>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</si>
  <si>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</si>
  <si>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</si>
  <si>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</si>
  <si>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</si>
  <si>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</si>
  <si>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</si>
  <si>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</si>
  <si>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</si>
  <si>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</si>
  <si>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</si>
  <si>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</si>
  <si>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</si>
  <si>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</si>
  <si>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</si>
  <si>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</si>
  <si>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</si>
  <si>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</si>
  <si>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</si>
  <si>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</si>
  <si>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</si>
  <si>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</si>
  <si>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</si>
  <si>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</si>
  <si>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</si>
  <si>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</si>
  <si>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</si>
  <si>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</si>
  <si>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</si>
  <si>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</si>
  <si>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</si>
  <si>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</si>
  <si>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</si>
  <si>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</si>
  <si>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</si>
  <si>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</si>
  <si>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</si>
  <si>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</si>
  <si>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</si>
  <si>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</si>
  <si>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</si>
  <si>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</si>
  <si>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</si>
  <si>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</si>
  <si>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</si>
  <si>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</si>
  <si>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</si>
  <si>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</si>
  <si>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</si>
  <si>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</si>
  <si>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</si>
  <si>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</si>
  <si>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</si>
  <si>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</si>
  <si>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</si>
  <si>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</si>
  <si>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</si>
  <si>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</si>
  <si>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</si>
  <si>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</si>
  <si>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</si>
  <si>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</si>
  <si>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</si>
  <si>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</si>
  <si>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</si>
  <si>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</si>
  <si>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</si>
  <si>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</si>
  <si>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</si>
  <si>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</si>
  <si>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</si>
  <si>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</si>
  <si>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</si>
  <si>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</si>
  <si>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</si>
  <si>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</si>
  <si>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</si>
  <si>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</si>
  <si>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</si>
  <si>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</si>
  <si>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</si>
  <si>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</si>
  <si>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</si>
  <si>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</si>
  <si>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</si>
  <si>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</si>
  <si>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</si>
  <si>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</si>
  <si>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</si>
  <si>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</si>
  <si>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</si>
  <si>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</si>
  <si>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</si>
  <si>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</si>
  <si>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</si>
  <si>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</si>
  <si>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</si>
  <si>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</si>
  <si>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</si>
  <si>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</si>
  <si>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</si>
  <si>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</si>
  <si>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</si>
  <si>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</si>
  <si>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</si>
  <si>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</si>
  <si>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</si>
  <si>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</si>
  <si>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</si>
  <si>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</si>
  <si>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</si>
  <si>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</si>
  <si>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</si>
  <si>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</si>
  <si>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</si>
  <si>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</si>
  <si>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</si>
  <si>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</si>
  <si>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</si>
  <si>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</si>
  <si>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</si>
  <si>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</si>
  <si>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</si>
  <si>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</si>
  <si>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</si>
  <si>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</si>
  <si>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</si>
  <si>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</si>
  <si>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</si>
  <si>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</si>
  <si>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</si>
  <si>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</si>
  <si>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</si>
  <si>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</si>
  <si>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</si>
  <si>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</si>
  <si>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</si>
  <si>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</si>
  <si>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</si>
  <si>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</si>
  <si>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</si>
  <si>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</si>
  <si>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</si>
  <si>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</si>
  <si>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</si>
  <si>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</si>
  <si>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</si>
  <si>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</si>
  <si>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</si>
  <si>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</si>
  <si>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</si>
  <si>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</si>
  <si>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</si>
  <si>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</si>
  <si>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</si>
  <si>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</si>
  <si>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</si>
  <si>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</si>
  <si>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</si>
  <si>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</si>
  <si>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</si>
  <si>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</si>
  <si>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</si>
  <si>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</si>
  <si>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</si>
  <si>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</si>
  <si>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</si>
  <si>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</si>
  <si>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</si>
  <si>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</si>
  <si>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</si>
  <si>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</si>
  <si>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</si>
  <si>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</si>
  <si>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</si>
  <si>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</si>
  <si>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</si>
  <si>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</si>
  <si>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</si>
  <si>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</si>
  <si>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</si>
  <si>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</si>
  <si>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</si>
  <si>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</si>
  <si>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</si>
  <si>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</si>
  <si>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</si>
  <si>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</si>
  <si>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</si>
  <si>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</si>
  <si>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</si>
  <si>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</si>
  <si>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</si>
  <si>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</si>
  <si>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</si>
  <si>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</si>
  <si>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</si>
  <si>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</si>
  <si>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</si>
  <si>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</si>
  <si>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</si>
  <si>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</si>
  <si>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</si>
  <si>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</si>
  <si>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</si>
  <si>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</si>
  <si>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</si>
  <si>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</si>
  <si>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</si>
  <si>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</si>
  <si>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</si>
  <si>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</si>
  <si>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</si>
  <si>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</si>
  <si>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</si>
  <si>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</si>
  <si>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</si>
  <si>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</si>
  <si>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</si>
  <si>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</si>
  <si>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</si>
  <si>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</si>
  <si>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</si>
  <si>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</si>
  <si>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</si>
  <si>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</si>
  <si>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</si>
  <si>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</si>
  <si>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</si>
  <si>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</si>
  <si>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</si>
  <si>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</si>
  <si>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</si>
  <si>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</si>
  <si>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</si>
  <si>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</si>
  <si>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</si>
  <si>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</si>
  <si>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</si>
  <si>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</si>
  <si>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</si>
  <si>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</si>
  <si>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</si>
  <si>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</si>
  <si>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</si>
  <si>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</si>
  <si>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</si>
  <si>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</si>
  <si>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</si>
  <si>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</si>
  <si>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</si>
  <si>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</si>
  <si>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</si>
  <si>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</si>
  <si>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</si>
  <si>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</si>
  <si>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</si>
  <si>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</si>
  <si>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</si>
  <si>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</si>
  <si>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</si>
  <si>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</si>
  <si>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</si>
  <si>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</si>
  <si>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</si>
  <si>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</si>
  <si>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</si>
  <si>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</si>
  <si>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</si>
  <si>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</si>
  <si>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</si>
  <si>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</si>
  <si>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</si>
  <si>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</si>
  <si>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</si>
  <si>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</si>
  <si>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</si>
  <si>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</si>
  <si>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</si>
  <si>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</si>
  <si>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</si>
  <si>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</si>
  <si>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</si>
  <si>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</si>
  <si>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</si>
  <si>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</si>
  <si>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</si>
  <si>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</si>
  <si>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</si>
  <si>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</si>
  <si>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</si>
  <si>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</si>
  <si>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</si>
  <si>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</si>
  <si>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</si>
  <si>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</si>
  <si>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</si>
  <si>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</si>
  <si>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</si>
  <si>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</si>
  <si>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</si>
  <si>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</si>
  <si>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</si>
  <si>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</si>
  <si>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</si>
  <si>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</si>
  <si>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</si>
  <si>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</si>
  <si>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</si>
  <si>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</si>
  <si>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</si>
  <si>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</si>
  <si>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</si>
  <si>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</si>
  <si>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</si>
  <si>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</si>
  <si>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</si>
  <si>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</si>
  <si>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</si>
  <si>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</si>
  <si>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</si>
  <si>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</si>
  <si>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</si>
  <si>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</si>
  <si>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</si>
  <si>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</si>
  <si>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</si>
  <si>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</si>
  <si>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</si>
  <si>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</si>
  <si>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</si>
  <si>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</si>
  <si>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</si>
  <si>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</si>
  <si>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</si>
  <si>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</si>
  <si>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</si>
  <si>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</si>
  <si>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</si>
  <si>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</si>
  <si>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</si>
  <si>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</si>
  <si>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</si>
  <si>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</si>
  <si>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</si>
  <si>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</si>
  <si>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</si>
  <si>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</si>
  <si>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</si>
  <si>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</si>
  <si>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</si>
  <si>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</si>
  <si>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</si>
  <si>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</si>
  <si>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</si>
  <si>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</si>
  <si>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</si>
  <si>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</si>
  <si>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</si>
  <si>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</si>
  <si>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</si>
  <si>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</si>
  <si>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</si>
  <si>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</si>
  <si>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</si>
  <si>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</si>
  <si>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</si>
  <si>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</si>
  <si>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</si>
  <si>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</si>
  <si>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</si>
  <si>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</si>
  <si>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</si>
  <si>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</si>
  <si>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</si>
  <si>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</si>
  <si>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</si>
  <si>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</si>
  <si>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</si>
  <si>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</si>
  <si>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</si>
  <si>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</si>
  <si>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</si>
  <si>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</si>
  <si>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</si>
  <si>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</si>
  <si>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</si>
  <si>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</si>
  <si>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</si>
  <si>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</si>
  <si>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</si>
  <si>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</si>
  <si>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</si>
  <si>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</si>
  <si>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</si>
  <si>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</si>
  <si>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</si>
  <si>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</si>
  <si>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</si>
  <si>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</si>
  <si>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</si>
  <si>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</si>
  <si>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</si>
  <si>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</si>
  <si>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</si>
  <si>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</si>
  <si>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</si>
  <si>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</si>
  <si>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</si>
  <si>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</si>
  <si>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</si>
  <si>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</si>
  <si>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</si>
  <si>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</si>
  <si>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</si>
  <si>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</si>
  <si>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</si>
  <si>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</si>
  <si>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</si>
  <si>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</si>
  <si>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</si>
  <si>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</si>
  <si>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</si>
  <si>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</si>
  <si>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</si>
  <si>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</si>
  <si>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</si>
  <si>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</si>
  <si>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</si>
  <si>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</si>
  <si>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</si>
  <si>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</si>
  <si>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</si>
  <si>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</si>
  <si>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</si>
  <si>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</si>
  <si>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</si>
  <si>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</si>
  <si>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</si>
  <si>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</si>
  <si>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</si>
  <si>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</si>
  <si>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</si>
  <si>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</si>
  <si>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</si>
  <si>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</si>
  <si>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</si>
  <si>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</si>
  <si>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</si>
  <si>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</si>
  <si>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</si>
  <si>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</si>
  <si>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</si>
  <si>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</si>
  <si>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</si>
  <si>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</si>
  <si>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</si>
  <si>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</si>
  <si>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</si>
  <si>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</si>
  <si>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</si>
  <si>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</si>
  <si>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</si>
  <si>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</si>
  <si>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</si>
  <si>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</si>
  <si>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</si>
  <si>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</si>
  <si>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</si>
  <si>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</si>
  <si>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</si>
  <si>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</si>
  <si>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</si>
  <si>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</si>
  <si>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</si>
  <si>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</si>
  <si>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</si>
  <si>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</si>
  <si>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</si>
  <si>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</si>
  <si>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</si>
  <si>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</si>
  <si>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</si>
  <si>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</si>
  <si>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</si>
  <si>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</si>
  <si>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</si>
  <si>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</si>
  <si>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</si>
  <si>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</si>
  <si>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</si>
  <si>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</si>
  <si>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</si>
  <si>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</si>
  <si>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</si>
  <si>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</si>
  <si>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</si>
  <si>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</si>
  <si>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</si>
  <si>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</si>
  <si>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</si>
  <si>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</si>
  <si>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</si>
  <si>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</si>
  <si>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</si>
  <si>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</si>
  <si>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</si>
  <si>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</si>
  <si>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</si>
  <si>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</si>
  <si>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</si>
  <si>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</si>
  <si>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</si>
  <si>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</si>
  <si>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</si>
  <si>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</si>
  <si>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</si>
  <si>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</si>
  <si>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</si>
  <si>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</si>
  <si>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</si>
  <si>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</si>
  <si>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</si>
  <si>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</si>
  <si>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</si>
  <si>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</si>
  <si>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</si>
  <si>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</si>
  <si>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</si>
  <si>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</si>
  <si>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</si>
  <si>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</si>
  <si>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</si>
  <si>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</si>
  <si>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</si>
  <si>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</si>
  <si>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</si>
  <si>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</si>
  <si>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</si>
  <si>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</si>
  <si>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</si>
  <si>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</si>
  <si>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</si>
  <si>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</si>
  <si>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</si>
  <si>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</si>
  <si>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</si>
  <si>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</si>
  <si>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</si>
  <si>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</si>
  <si>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</si>
  <si>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</si>
  <si>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</si>
  <si>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</si>
  <si>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</si>
  <si>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</si>
  <si>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</si>
  <si>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</si>
  <si>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</si>
  <si>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</si>
  <si>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</si>
  <si>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</si>
  <si>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</si>
  <si>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</si>
  <si>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</si>
  <si>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</si>
  <si>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</si>
  <si>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</si>
  <si>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</si>
  <si>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</si>
  <si>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</si>
  <si>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</si>
  <si>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</si>
  <si>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</si>
  <si>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</si>
  <si>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</si>
  <si>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</si>
  <si>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</si>
  <si>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</si>
  <si>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</si>
  <si>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</si>
  <si>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</si>
  <si>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</si>
  <si>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</si>
  <si>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</si>
  <si>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</si>
  <si>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</si>
  <si>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</si>
  <si>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</si>
  <si>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</si>
  <si>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</si>
  <si>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</si>
  <si>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</si>
  <si>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</si>
  <si>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</si>
  <si>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</si>
  <si>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</si>
  <si>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</si>
  <si>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</si>
  <si>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</si>
  <si>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</si>
  <si>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</si>
  <si>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</si>
  <si>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</si>
  <si>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</si>
  <si>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</si>
  <si>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</si>
  <si>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</si>
  <si>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</si>
  <si>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</si>
  <si>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</si>
  <si>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</si>
  <si>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</si>
  <si>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</si>
  <si>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</si>
  <si>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</si>
  <si>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</si>
  <si>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</si>
  <si>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</si>
  <si>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</si>
  <si>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</si>
  <si>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</si>
  <si>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</si>
  <si>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</si>
  <si>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</si>
  <si>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</si>
  <si>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</si>
  <si>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</si>
  <si>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</si>
  <si>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</si>
  <si>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</si>
  <si>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</si>
  <si>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</si>
  <si>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</si>
  <si>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</si>
  <si>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</si>
  <si>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</si>
  <si>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</si>
  <si>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</si>
  <si>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</si>
  <si>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</si>
  <si>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</si>
  <si>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</si>
  <si>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</si>
  <si>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</si>
  <si>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</si>
  <si>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</si>
  <si>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</si>
  <si>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</si>
  <si>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</si>
  <si>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</si>
  <si>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</si>
  <si>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</si>
  <si>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</si>
  <si>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</si>
  <si>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</si>
  <si>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</si>
  <si>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</si>
  <si>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</si>
  <si>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</si>
  <si>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</si>
  <si>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</si>
  <si>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</si>
  <si>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</si>
  <si>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</si>
  <si>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</si>
  <si>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</si>
  <si>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</si>
  <si>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</si>
  <si>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</si>
  <si>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</si>
  <si>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</si>
  <si>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</si>
  <si>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</si>
  <si>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</si>
  <si>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</si>
  <si>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</si>
  <si>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</si>
  <si>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</si>
  <si>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</si>
  <si>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</si>
  <si>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</si>
  <si>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</si>
  <si>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</si>
  <si>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</si>
  <si>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</si>
  <si>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</si>
  <si>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</si>
  <si>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</si>
  <si>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</si>
  <si>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</si>
  <si>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</si>
  <si>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</si>
  <si>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</si>
  <si>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</si>
  <si>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</si>
  <si>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</si>
  <si>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</si>
  <si>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</si>
  <si>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</si>
  <si>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</si>
  <si>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</si>
  <si>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</si>
  <si>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</si>
  <si>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</si>
  <si>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</si>
  <si>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</si>
  <si>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</si>
  <si>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</si>
  <si>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</si>
  <si>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</si>
  <si>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</si>
  <si>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</si>
  <si>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</si>
  <si>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</si>
  <si>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</si>
  <si>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</si>
  <si>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</si>
  <si>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</si>
  <si>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</si>
  <si>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</si>
  <si>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</si>
  <si>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</si>
  <si>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</si>
  <si>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</si>
  <si>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</si>
  <si>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</si>
  <si>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</si>
  <si>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</si>
  <si>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</si>
  <si>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</si>
  <si>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</si>
  <si>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</si>
  <si>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</si>
  <si>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</si>
  <si>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</si>
  <si>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</si>
  <si>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</si>
  <si>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</si>
  <si>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</si>
  <si>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</si>
  <si>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</si>
  <si>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</si>
  <si>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</si>
  <si>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</si>
  <si>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</si>
  <si>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</si>
  <si>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</si>
  <si>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</si>
  <si>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</si>
  <si>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</si>
  <si>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</si>
  <si>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</si>
  <si>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</si>
  <si>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</si>
  <si>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</si>
  <si>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</si>
  <si>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</si>
  <si>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</si>
  <si>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</si>
  <si>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</si>
  <si>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</si>
  <si>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</si>
  <si>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</si>
  <si>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</si>
  <si>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</si>
  <si>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</si>
  <si>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</si>
  <si>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</si>
  <si>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</si>
  <si>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</si>
  <si>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</si>
  <si>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</si>
  <si>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</si>
  <si>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</si>
  <si>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</si>
  <si>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</si>
  <si>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</si>
  <si>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</si>
  <si>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</si>
  <si>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</si>
  <si>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</si>
  <si>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</si>
  <si>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</si>
  <si>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</si>
  <si>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</si>
  <si>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</si>
  <si>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</si>
  <si>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</si>
  <si>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</si>
  <si>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</si>
  <si>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</si>
  <si>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</si>
  <si>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</si>
  <si>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</si>
  <si>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</si>
  <si>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</si>
  <si>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</si>
  <si>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</si>
  <si>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</si>
  <si>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</si>
  <si>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</si>
  <si>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</si>
  <si>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</si>
  <si>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</si>
  <si>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</si>
  <si>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</si>
  <si>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</si>
  <si>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</si>
  <si>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</si>
  <si>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</si>
  <si>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</si>
  <si>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</si>
  <si>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</si>
  <si>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</si>
  <si>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</si>
  <si>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</si>
  <si>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</si>
  <si>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</si>
  <si>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</si>
  <si>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</si>
  <si>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</si>
  <si>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</si>
  <si>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</si>
  <si>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</si>
  <si>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</si>
  <si>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</si>
  <si>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</si>
  <si>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</si>
  <si>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</si>
  <si>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</si>
  <si>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</si>
  <si>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</si>
  <si>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</si>
  <si>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</si>
  <si>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</si>
  <si>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</si>
  <si>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</si>
  <si>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</si>
  <si>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</si>
  <si>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</si>
  <si>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</si>
  <si>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</si>
  <si>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</si>
  <si>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</si>
  <si>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</si>
  <si>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</si>
  <si>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</si>
  <si>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</si>
  <si>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</si>
  <si>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</si>
  <si>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</si>
  <si>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</si>
  <si>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</si>
  <si>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</si>
  <si>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</si>
  <si>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</si>
  <si>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</si>
  <si>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</si>
  <si>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</si>
  <si>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</si>
  <si>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</si>
  <si>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</si>
  <si>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</si>
  <si>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</si>
  <si>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</si>
  <si>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</si>
  <si>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</si>
  <si>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</si>
  <si>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</si>
  <si>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</si>
  <si>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</si>
  <si>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</si>
  <si>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</si>
  <si>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</si>
  <si>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</si>
  <si>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</si>
  <si>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</si>
  <si>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</si>
  <si>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</si>
  <si>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</si>
  <si>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</si>
  <si>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</si>
  <si>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</si>
  <si>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</si>
  <si>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</si>
  <si>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</si>
  <si>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</si>
  <si>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</si>
  <si>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</si>
  <si>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</si>
  <si>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</si>
  <si>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</si>
  <si>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</si>
  <si>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</si>
  <si>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</si>
  <si>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</si>
  <si>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</si>
  <si>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</si>
  <si>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</si>
  <si>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</si>
  <si>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</si>
  <si>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</si>
  <si>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</si>
  <si>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</si>
  <si>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</si>
  <si>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</si>
  <si>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</si>
  <si>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</si>
  <si>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</si>
  <si>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</si>
  <si>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</si>
  <si>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</si>
  <si>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</si>
  <si>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</si>
  <si>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</si>
  <si>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</si>
  <si>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</si>
  <si>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</si>
  <si>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</si>
  <si>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</si>
  <si>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</si>
  <si>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</si>
  <si>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</si>
  <si>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</si>
  <si>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</si>
  <si>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</si>
  <si>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</si>
  <si>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</si>
  <si>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</si>
  <si>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</si>
  <si>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</si>
  <si>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</si>
  <si>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</si>
  <si>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</si>
  <si>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</si>
  <si>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</si>
  <si>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</si>
  <si>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</si>
  <si>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</si>
  <si>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</si>
  <si>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</si>
  <si>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</si>
  <si>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</si>
  <si>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</si>
  <si>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</si>
  <si>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</si>
  <si>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</si>
  <si>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</si>
  <si>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</si>
  <si>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</si>
  <si>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</si>
  <si>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</si>
  <si>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</si>
  <si>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</si>
  <si>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</si>
  <si>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</si>
  <si>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</si>
  <si>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</si>
  <si>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</si>
  <si>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</si>
  <si>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</si>
  <si>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</si>
  <si>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</si>
  <si>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</si>
  <si>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</si>
  <si>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</si>
  <si>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</si>
  <si>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</si>
  <si>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</si>
  <si>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</si>
  <si>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</si>
  <si>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</si>
  <si>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</si>
  <si>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</si>
  <si>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</si>
  <si>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</si>
  <si>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</si>
  <si>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</si>
  <si>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</si>
  <si>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</si>
  <si>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</si>
  <si>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</si>
  <si>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</si>
  <si>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</si>
  <si>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</si>
  <si>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</si>
  <si>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</si>
  <si>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</si>
  <si>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</si>
  <si>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</si>
  <si>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</si>
  <si>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</si>
  <si>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</si>
  <si>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</si>
  <si>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</si>
  <si>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</si>
  <si>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</si>
  <si>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</si>
  <si>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</si>
  <si>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</si>
  <si>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</si>
  <si>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</si>
  <si>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</si>
  <si>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</si>
  <si>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</si>
  <si>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</si>
  <si>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</si>
  <si>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</si>
  <si>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</si>
  <si>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</si>
  <si>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</si>
  <si>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</si>
  <si>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</si>
  <si>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</si>
  <si>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</si>
  <si>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</si>
  <si>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</si>
  <si>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</si>
  <si>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</si>
  <si>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</si>
  <si>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</si>
  <si>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</si>
  <si>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</si>
  <si>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</si>
  <si>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</si>
  <si>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</si>
  <si>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</si>
  <si>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</si>
  <si>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</si>
  <si>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</si>
  <si>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</si>
  <si>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</si>
  <si>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</si>
  <si>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</si>
  <si>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</si>
  <si>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</si>
  <si>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</si>
  <si>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</si>
  <si>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</si>
  <si>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</si>
  <si>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</si>
  <si>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</si>
  <si>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</si>
  <si>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</si>
  <si>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</si>
  <si>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</si>
  <si>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</si>
  <si>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</si>
  <si>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</si>
  <si>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</si>
  <si>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</si>
  <si>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</si>
  <si>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</si>
  <si>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</si>
  <si>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</si>
  <si>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</si>
  <si>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</si>
  <si>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</si>
  <si>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</si>
  <si>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</si>
  <si>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</si>
  <si>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</si>
  <si>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</si>
  <si>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</si>
  <si>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</si>
  <si>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</si>
  <si>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</si>
  <si>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</si>
  <si>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</si>
  <si>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</si>
  <si>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</si>
  <si>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</si>
  <si>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</si>
  <si>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</si>
  <si>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</si>
  <si>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</si>
  <si>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</si>
  <si>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</si>
  <si>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</si>
  <si>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</si>
  <si>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</si>
  <si>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</si>
  <si>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</si>
  <si>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</si>
  <si>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</si>
  <si>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</si>
  <si>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</si>
  <si>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</si>
  <si>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</si>
  <si>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</si>
  <si>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</si>
  <si>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</si>
  <si>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</si>
  <si>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</si>
  <si>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</si>
  <si>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</si>
  <si>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</si>
  <si>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</si>
  <si>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</si>
  <si>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</si>
  <si>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</si>
  <si>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</si>
  <si>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</si>
  <si>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</si>
  <si>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</si>
  <si>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</si>
  <si>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</si>
  <si>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</si>
  <si>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</si>
  <si>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</si>
  <si>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</si>
  <si>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</si>
  <si>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</si>
  <si>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</si>
  <si>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</si>
  <si>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</si>
  <si>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</si>
  <si>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</si>
  <si>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</si>
  <si>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</si>
  <si>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</si>
  <si>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</si>
  <si>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</si>
  <si>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</si>
  <si>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</si>
  <si>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</si>
  <si>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</si>
  <si>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</si>
  <si>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</si>
  <si>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</si>
  <si>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</si>
  <si>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</si>
  <si>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</si>
  <si>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</si>
  <si>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</si>
  <si>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</si>
  <si>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</si>
  <si>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</si>
  <si>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</si>
  <si>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</si>
  <si>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</si>
  <si>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</si>
  <si>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</si>
  <si>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</si>
  <si>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</si>
  <si>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</si>
  <si>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</si>
  <si>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</si>
  <si>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</si>
  <si>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</si>
  <si>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</si>
  <si>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</si>
  <si>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</si>
  <si>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</si>
  <si>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</si>
  <si>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</si>
  <si>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</si>
  <si>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</si>
  <si>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</si>
  <si>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</si>
  <si>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</si>
  <si>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</si>
  <si>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</si>
  <si>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</si>
  <si>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</si>
  <si>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</si>
  <si>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</si>
  <si>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</si>
  <si>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</si>
  <si>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</si>
  <si>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</si>
  <si>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</si>
  <si>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</si>
  <si>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</si>
  <si>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</si>
  <si>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</si>
  <si>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</si>
  <si>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</si>
  <si>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</si>
  <si>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</si>
  <si>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</si>
  <si>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</si>
  <si>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</si>
  <si>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</si>
  <si>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</si>
  <si>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</si>
  <si>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</si>
  <si>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</si>
  <si>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</si>
  <si>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</si>
  <si>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</si>
  <si>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</si>
  <si>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</si>
  <si>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</si>
  <si>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</si>
  <si>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</si>
  <si>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</si>
  <si>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</si>
  <si>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</si>
  <si>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</si>
  <si>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</si>
  <si>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</si>
  <si>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</si>
  <si>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</si>
  <si>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</si>
  <si>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</si>
  <si>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</si>
  <si>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</si>
  <si>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</si>
  <si>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</si>
  <si>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</si>
  <si>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</si>
  <si>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</si>
  <si>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</si>
  <si>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</si>
  <si>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</si>
  <si>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</si>
  <si>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</si>
  <si>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</si>
  <si>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</si>
  <si>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</si>
  <si>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</si>
  <si>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</si>
  <si>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</si>
  <si>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</si>
  <si>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</si>
  <si>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</si>
  <si>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</si>
  <si>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</si>
  <si>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</si>
  <si>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</si>
  <si>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</si>
  <si>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</si>
  <si>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</si>
  <si>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</si>
  <si>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</si>
  <si>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</si>
  <si>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</si>
  <si>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</si>
  <si>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</si>
  <si>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</si>
  <si>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</si>
  <si>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</si>
  <si>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</si>
  <si>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</si>
  <si>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</si>
  <si>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</si>
  <si>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</si>
  <si>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</si>
  <si>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</si>
  <si>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</si>
  <si>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</si>
  <si>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</si>
  <si>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</si>
  <si>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</si>
  <si>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</si>
  <si>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</si>
  <si>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</si>
  <si>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</si>
  <si>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</si>
  <si>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</si>
  <si>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</si>
  <si>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</si>
  <si>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</si>
  <si>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</si>
  <si>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</si>
  <si>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</si>
  <si>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</si>
  <si>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</si>
  <si>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</si>
  <si>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</si>
  <si>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</si>
  <si>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</si>
  <si>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</si>
  <si>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</si>
  <si>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</si>
  <si>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</si>
  <si>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</si>
  <si>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</si>
  <si>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</si>
  <si>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</si>
  <si>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</si>
  <si>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</si>
  <si>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</si>
  <si>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</si>
  <si>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</si>
  <si>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</si>
  <si>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</si>
  <si>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</si>
  <si>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</si>
  <si>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</si>
  <si>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</si>
  <si>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</si>
  <si>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</si>
  <si>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</si>
  <si>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</si>
  <si>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</si>
  <si>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</si>
  <si>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</si>
  <si>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</si>
  <si>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</si>
  <si>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</si>
  <si>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</si>
  <si>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</si>
  <si>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</si>
  <si>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</si>
  <si>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</si>
  <si>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</si>
  <si>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</si>
  <si>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</si>
  <si>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</si>
  <si>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</si>
  <si>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</si>
  <si>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</si>
  <si>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</si>
  <si>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</si>
  <si>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</si>
  <si>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</si>
  <si>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</si>
  <si>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</si>
  <si>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</si>
  <si>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</si>
  <si>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</si>
  <si>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</si>
  <si>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</si>
  <si>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</si>
  <si>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</si>
  <si>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</si>
  <si>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</si>
  <si>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</si>
  <si>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</si>
  <si>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</si>
  <si>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</si>
  <si>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</si>
  <si>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</si>
  <si>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</si>
  <si>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</si>
  <si>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</si>
  <si>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</si>
  <si>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</si>
  <si>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</si>
  <si>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</si>
  <si>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</si>
  <si>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</si>
  <si>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</si>
  <si>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</si>
  <si>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</si>
  <si>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</si>
  <si>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</si>
  <si>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</si>
  <si>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</si>
  <si>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</si>
  <si>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</si>
  <si>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</si>
  <si>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</si>
  <si>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</si>
  <si>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</si>
  <si>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</si>
  <si>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</si>
  <si>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</si>
  <si>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</si>
  <si>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</si>
  <si>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</si>
  <si>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</si>
  <si>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</si>
  <si>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</si>
  <si>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</si>
  <si>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</si>
  <si>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</si>
  <si>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</si>
  <si>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</si>
  <si>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</si>
  <si>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</si>
  <si>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</si>
  <si>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</si>
  <si>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</si>
  <si>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</si>
  <si>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</si>
  <si>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</si>
  <si>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</si>
  <si>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</si>
  <si>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</si>
  <si>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</si>
  <si>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</si>
  <si>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</si>
  <si>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</si>
  <si>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</si>
  <si>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</si>
  <si>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</si>
  <si>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</si>
  <si>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</si>
  <si>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</si>
  <si>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</si>
  <si>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</si>
  <si>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</si>
  <si>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</si>
  <si>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</si>
  <si>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</si>
  <si>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</si>
  <si>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</si>
  <si>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</si>
  <si>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</si>
  <si>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</si>
  <si>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</si>
  <si>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</si>
  <si>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</si>
  <si>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</si>
  <si>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</si>
  <si>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</si>
  <si>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</si>
  <si>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</si>
  <si>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</si>
  <si>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</si>
  <si>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</si>
  <si>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</si>
  <si>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</si>
  <si>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</si>
  <si>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</si>
  <si>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</si>
  <si>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</si>
  <si>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</si>
  <si>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</si>
  <si>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</si>
  <si>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</si>
  <si>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</si>
  <si>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</si>
  <si>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</si>
  <si>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</si>
  <si>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</si>
  <si>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</si>
  <si>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</si>
  <si>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</si>
  <si>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</si>
  <si>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</si>
  <si>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</si>
  <si>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</si>
  <si>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</si>
  <si>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</si>
  <si>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</si>
  <si>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</si>
  <si>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</si>
  <si>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</si>
  <si>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</si>
  <si>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</si>
  <si>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</si>
  <si>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</si>
  <si>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</si>
  <si>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</si>
  <si>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</si>
  <si>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</si>
  <si>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</si>
  <si>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</si>
  <si>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</si>
  <si>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</si>
  <si>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</si>
  <si>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</si>
  <si>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</si>
  <si>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</si>
  <si>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</si>
  <si>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</si>
  <si>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</si>
  <si>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</si>
  <si>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</si>
  <si>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</si>
  <si>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</si>
  <si>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</si>
  <si>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</si>
  <si>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</si>
  <si>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</si>
  <si>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</si>
  <si>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</si>
  <si>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</si>
  <si>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</si>
  <si>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</si>
  <si>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</si>
  <si>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</si>
  <si>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</si>
  <si>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</si>
  <si>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</si>
  <si>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</si>
  <si>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</si>
  <si>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</si>
  <si>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</si>
  <si>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</si>
  <si>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</si>
  <si>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</si>
  <si>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</si>
  <si>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</si>
  <si>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</si>
  <si>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</si>
  <si>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</si>
  <si>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</si>
  <si>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</si>
  <si>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</si>
  <si>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</si>
  <si>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</si>
  <si>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</si>
  <si>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</si>
  <si>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</si>
  <si>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</si>
  <si>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</si>
  <si>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</si>
  <si>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</si>
  <si>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</si>
  <si>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</si>
  <si>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</si>
  <si>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</si>
  <si>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</si>
  <si>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</si>
  <si>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</si>
  <si>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</si>
  <si>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</si>
  <si>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</si>
  <si>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</si>
  <si>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</si>
  <si>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</si>
  <si>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</si>
  <si>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</si>
  <si>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</si>
  <si>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</si>
  <si>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</si>
  <si>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</si>
  <si>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</si>
  <si>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</si>
  <si>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</si>
  <si>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</si>
  <si>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</si>
  <si>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</si>
  <si>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</si>
  <si>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</si>
  <si>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</si>
  <si>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</si>
  <si>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</si>
  <si>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</si>
  <si>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</si>
  <si>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</si>
  <si>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</si>
  <si>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</si>
  <si>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</si>
  <si>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</si>
  <si>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</si>
  <si>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</si>
  <si>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</si>
  <si>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</si>
  <si>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</si>
  <si>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</si>
  <si>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</si>
  <si>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</si>
  <si>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</si>
  <si>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</si>
  <si>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</si>
  <si>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</si>
  <si>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</si>
  <si>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</si>
  <si>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</si>
  <si>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</si>
  <si>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</si>
  <si>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</si>
  <si>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</si>
  <si>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</si>
  <si>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</si>
  <si>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</si>
  <si>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</si>
  <si>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</si>
  <si>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</si>
  <si>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</si>
  <si>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</si>
  <si>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</si>
  <si>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</si>
  <si>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</si>
  <si>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</si>
  <si>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</si>
  <si>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</si>
  <si>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</si>
  <si>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</si>
  <si>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</si>
  <si>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</si>
  <si>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</si>
  <si>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</si>
  <si>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</si>
  <si>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</si>
  <si>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</si>
  <si>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</si>
  <si>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</si>
  <si>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</si>
  <si>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</si>
  <si>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</si>
  <si>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</si>
  <si>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</si>
  <si>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</si>
  <si>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</si>
  <si>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</si>
  <si>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</si>
  <si>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</si>
  <si>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</si>
  <si>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</si>
  <si>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</si>
  <si>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</si>
  <si>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</si>
  <si>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</si>
  <si>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</si>
  <si>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</si>
  <si>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</si>
  <si>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</si>
  <si>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</si>
  <si>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</si>
  <si>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</si>
  <si>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</si>
  <si>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</si>
  <si>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</si>
  <si>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</si>
  <si>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</si>
  <si>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</si>
  <si>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</si>
  <si>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</si>
  <si>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</si>
  <si>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</si>
  <si>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</si>
  <si>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</si>
  <si>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</si>
  <si>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</si>
  <si>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</si>
  <si>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</si>
  <si>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</si>
  <si>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</si>
  <si>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</si>
  <si>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</si>
  <si>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</si>
  <si>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</si>
  <si>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</si>
  <si>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</si>
  <si>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</si>
  <si>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</si>
  <si>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</si>
  <si>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</si>
  <si>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</si>
  <si>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</si>
  <si>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</si>
  <si>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</si>
  <si>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</si>
  <si>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</si>
  <si>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</si>
  <si>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</si>
  <si>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</si>
  <si>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</si>
  <si>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</si>
  <si>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</si>
  <si>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</si>
  <si>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</si>
  <si>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</si>
  <si>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</si>
  <si>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</si>
  <si>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</si>
  <si>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</si>
  <si>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</si>
  <si>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</si>
  <si>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</si>
  <si>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</si>
  <si>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</si>
  <si>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</si>
  <si>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</si>
  <si>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</si>
  <si>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</si>
  <si>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</si>
  <si>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</si>
  <si>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</si>
  <si>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</si>
  <si>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</si>
  <si>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</si>
  <si>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</si>
  <si>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</si>
  <si>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</si>
  <si>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</si>
  <si>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</si>
  <si>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</si>
  <si>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</si>
  <si>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</si>
  <si>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</si>
  <si>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</si>
  <si>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</si>
  <si>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</si>
  <si>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</si>
  <si>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</si>
  <si>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</si>
  <si>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</si>
  <si>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</si>
  <si>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</si>
  <si>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</si>
  <si>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</si>
  <si>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</si>
  <si>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</si>
  <si>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</si>
  <si>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</si>
  <si>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</si>
  <si>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</si>
  <si>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</si>
  <si>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</si>
  <si>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</si>
  <si>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</si>
  <si>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</si>
  <si>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</si>
  <si>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</si>
  <si>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</si>
  <si>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</si>
  <si>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</si>
  <si>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</si>
  <si>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</si>
  <si>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</si>
  <si>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</si>
  <si>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</si>
  <si>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</si>
  <si>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</si>
  <si>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</si>
  <si>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</si>
  <si>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</si>
  <si>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</si>
  <si>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</si>
  <si>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</si>
  <si>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</si>
  <si>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</si>
  <si>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</si>
  <si>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</si>
  <si>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</si>
  <si>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</si>
  <si>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</si>
  <si>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</si>
  <si>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</si>
  <si>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</si>
  <si>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</si>
  <si>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</si>
  <si>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</si>
  <si>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</si>
  <si>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</si>
  <si>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</si>
  <si>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</si>
  <si>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</si>
  <si>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</si>
  <si>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</si>
  <si>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</si>
  <si>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</si>
  <si>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</si>
  <si>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</si>
  <si>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</si>
  <si>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</si>
  <si>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</si>
  <si>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</si>
  <si>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</si>
  <si>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</si>
  <si>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</si>
  <si>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</si>
  <si>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</si>
  <si>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</si>
  <si>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</si>
  <si>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</si>
  <si>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</si>
  <si>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</si>
  <si>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</si>
  <si>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</si>
  <si>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</si>
  <si>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</si>
  <si>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</si>
  <si>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</si>
  <si>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</si>
  <si>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</si>
  <si>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</si>
  <si>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</si>
  <si>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</si>
  <si>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</si>
  <si>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</si>
  <si>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</si>
  <si>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</si>
  <si>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</si>
  <si>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</si>
  <si>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</si>
  <si>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</si>
  <si>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</si>
  <si>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</si>
  <si>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</si>
  <si>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</si>
  <si>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</si>
  <si>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</si>
  <si>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</si>
  <si>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</si>
  <si>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</si>
  <si>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</si>
  <si>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</si>
  <si>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</si>
  <si>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</si>
  <si>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</si>
  <si>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</si>
  <si>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</si>
  <si>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</si>
  <si>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</si>
  <si>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</si>
  <si>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</si>
  <si>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</si>
  <si>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</si>
  <si>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</si>
  <si>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</si>
  <si>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</si>
  <si>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</si>
  <si>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</si>
  <si>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</si>
  <si>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</si>
  <si>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</si>
  <si>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</si>
  <si>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</si>
  <si>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</si>
  <si>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</si>
  <si>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</si>
  <si>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</si>
  <si>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</si>
  <si>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</si>
  <si>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</si>
  <si>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</si>
  <si>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</si>
  <si>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</si>
  <si>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</si>
  <si>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</si>
  <si>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</si>
  <si>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</si>
  <si>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</si>
  <si>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</si>
  <si>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</si>
  <si>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</si>
  <si>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</si>
  <si>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</si>
  <si>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</si>
  <si>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</si>
  <si>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</si>
  <si>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</si>
  <si>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</si>
  <si>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</si>
  <si>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</si>
  <si>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</si>
  <si>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</si>
  <si>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</si>
  <si>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</si>
  <si>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</si>
  <si>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</si>
  <si>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</si>
  <si>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</si>
  <si>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</si>
  <si>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</si>
  <si>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</si>
  <si>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</si>
  <si>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</si>
  <si>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</si>
  <si>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</si>
  <si>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</si>
  <si>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</si>
  <si>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</si>
  <si>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</si>
  <si>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</si>
  <si>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</si>
  <si>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</si>
  <si>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</si>
  <si>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</si>
  <si>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</si>
  <si>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</si>
  <si>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</si>
  <si>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</si>
  <si>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</si>
  <si>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</si>
  <si>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</si>
  <si>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</si>
  <si>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</si>
  <si>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</si>
  <si>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</si>
  <si>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</si>
  <si>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</si>
  <si>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</si>
  <si>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</si>
  <si>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</si>
  <si>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</si>
  <si>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</si>
  <si>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</si>
  <si>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</si>
  <si>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</si>
  <si>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</si>
  <si>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</si>
  <si>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</si>
  <si>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</si>
  <si>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</si>
  <si>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</si>
  <si>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</si>
  <si>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</si>
  <si>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</si>
  <si>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</si>
  <si>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</si>
  <si>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</si>
  <si>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</si>
  <si>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</si>
  <si>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</si>
  <si>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</si>
  <si>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</si>
  <si>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</si>
  <si>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</si>
  <si>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</si>
  <si>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</si>
  <si>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</si>
  <si>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</si>
  <si>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</si>
  <si>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</si>
  <si>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</si>
  <si>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</si>
  <si>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</si>
  <si>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</si>
  <si>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</si>
  <si>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</si>
  <si>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</si>
  <si>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</si>
  <si>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</si>
  <si>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</si>
  <si>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</si>
  <si>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</si>
  <si>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</si>
  <si>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</si>
  <si>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</si>
  <si>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</si>
  <si>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</si>
  <si>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</si>
  <si>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</si>
  <si>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</si>
  <si>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</si>
  <si>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</si>
  <si>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</si>
  <si>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</si>
  <si>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</si>
  <si>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</si>
  <si>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</si>
  <si>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</si>
  <si>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</si>
  <si>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</si>
  <si>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</si>
  <si>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</si>
  <si>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</si>
  <si>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</si>
  <si>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</si>
  <si>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</si>
  <si>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</si>
  <si>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</si>
  <si>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</si>
  <si>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</si>
  <si>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</si>
  <si>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</si>
  <si>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</si>
  <si>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</si>
  <si>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</si>
  <si>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</si>
  <si>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</si>
  <si>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</si>
  <si>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</si>
  <si>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</si>
  <si>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</si>
  <si>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</si>
  <si>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</si>
  <si>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</si>
  <si>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</si>
  <si>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</si>
  <si>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</si>
  <si>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</si>
  <si>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</si>
  <si>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</si>
  <si>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</si>
  <si>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</si>
  <si>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</si>
  <si>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</si>
  <si>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</si>
  <si>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</si>
  <si>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</si>
  <si>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</si>
  <si>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</si>
  <si>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</si>
  <si>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</si>
  <si>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</si>
  <si>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</si>
  <si>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</si>
  <si>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</si>
  <si>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</si>
  <si>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</si>
  <si>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</si>
  <si>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</si>
  <si>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</si>
  <si>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</si>
  <si>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</si>
  <si>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</si>
  <si>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</si>
  <si>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</si>
  <si>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</si>
  <si>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</si>
  <si>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</si>
  <si>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</si>
  <si>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</si>
  <si>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</si>
  <si>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</si>
  <si>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</si>
  <si>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</si>
  <si>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</si>
  <si>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</si>
  <si>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</si>
  <si>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</si>
  <si>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</si>
  <si>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</si>
  <si>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</si>
  <si>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</si>
  <si>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</si>
  <si>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</si>
  <si>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</si>
  <si>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</si>
  <si>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</si>
  <si>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</si>
  <si>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</si>
  <si>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</si>
  <si>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</si>
  <si>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</si>
  <si>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</si>
  <si>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</si>
  <si>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</si>
  <si>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</si>
  <si>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</si>
  <si>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</si>
  <si>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</si>
  <si>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</si>
  <si>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</si>
  <si>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</si>
  <si>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</si>
  <si>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</si>
  <si>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</si>
  <si>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</si>
  <si>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</si>
  <si>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</si>
  <si>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</si>
  <si>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</si>
  <si>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</si>
  <si>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</si>
  <si>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</si>
  <si>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</si>
  <si>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</si>
  <si>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</si>
  <si>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</si>
  <si>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</si>
  <si>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</si>
  <si>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</si>
  <si>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</si>
  <si>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</si>
  <si>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</si>
  <si>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</si>
  <si>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</si>
  <si>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</si>
  <si>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</si>
  <si>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</si>
  <si>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</si>
  <si>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</si>
  <si>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</si>
  <si>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</si>
  <si>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</si>
  <si>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</si>
  <si>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</si>
  <si>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</si>
  <si>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</si>
  <si>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</si>
  <si>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</si>
  <si>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</si>
  <si>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</si>
  <si>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</si>
  <si>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</si>
  <si>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</si>
  <si>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</si>
  <si>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</si>
  <si>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</si>
  <si>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</si>
  <si>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</si>
  <si>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</si>
  <si>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</si>
  <si>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</si>
  <si>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</si>
  <si>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</si>
  <si>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</si>
  <si>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</si>
  <si>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</si>
  <si>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</si>
  <si>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</si>
  <si>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</si>
  <si>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</si>
  <si>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</si>
  <si>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</si>
  <si>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</si>
  <si>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</si>
  <si>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</si>
  <si>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</si>
  <si>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</si>
  <si>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</si>
  <si>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</si>
  <si>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</si>
  <si>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</si>
  <si>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</si>
  <si>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</si>
  <si>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</si>
  <si>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</si>
  <si>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</si>
  <si>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</si>
  <si>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</si>
  <si>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</si>
  <si>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</si>
  <si>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</si>
  <si>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</si>
  <si>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</si>
  <si>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</si>
  <si>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</si>
  <si>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</si>
  <si>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</si>
  <si>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</si>
  <si>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</si>
  <si>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</si>
  <si>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</si>
  <si>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</si>
  <si>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</si>
  <si>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</si>
  <si>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</si>
  <si>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</si>
  <si>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</si>
  <si>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</si>
  <si>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</si>
  <si>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</si>
  <si>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</si>
  <si>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</si>
  <si>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</si>
  <si>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</si>
  <si>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</si>
  <si>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</si>
  <si>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</si>
  <si>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</si>
  <si>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</si>
  <si>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</si>
  <si>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</si>
  <si>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</si>
  <si>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</si>
  <si>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</si>
  <si>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</si>
  <si>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</si>
  <si>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</si>
  <si>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</si>
  <si>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</si>
  <si>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</si>
  <si>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</si>
  <si>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</si>
  <si>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</si>
  <si>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</si>
  <si>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</si>
  <si>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</si>
  <si>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</si>
  <si>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</si>
  <si>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</si>
  <si>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</si>
  <si>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</si>
  <si>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</si>
  <si>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</si>
  <si>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</si>
  <si>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</si>
  <si>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</si>
  <si>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</si>
  <si>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</si>
  <si>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</si>
  <si>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</si>
  <si>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</si>
  <si>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</si>
  <si>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</si>
  <si>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</si>
  <si>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</si>
  <si>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</si>
  <si>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</si>
  <si>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</si>
  <si>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</si>
  <si>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</si>
  <si>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</si>
  <si>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</si>
  <si>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</si>
  <si>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</si>
  <si>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</si>
  <si>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</si>
  <si>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</si>
  <si>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</si>
  <si>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</si>
  <si>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</si>
  <si>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</si>
  <si>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</si>
  <si>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</si>
  <si>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</si>
  <si>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</si>
  <si>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</si>
  <si>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</si>
  <si>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</si>
  <si>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</si>
  <si>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</si>
  <si>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</si>
  <si>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</si>
  <si>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</si>
  <si>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</si>
  <si>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</si>
  <si>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</si>
  <si>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</si>
  <si>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</si>
  <si>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</si>
  <si>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</si>
  <si>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</si>
  <si>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</si>
  <si>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</si>
  <si>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</si>
  <si>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</si>
  <si>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</si>
  <si>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</si>
  <si>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</si>
  <si>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</si>
  <si>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</si>
  <si>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</si>
  <si>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</si>
  <si>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</si>
  <si>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</si>
  <si>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</si>
  <si>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</si>
  <si>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</si>
  <si>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</si>
  <si>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</si>
  <si>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</si>
  <si>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</si>
  <si>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</si>
  <si>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</si>
  <si>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</si>
  <si>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</si>
  <si>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</si>
  <si>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</si>
  <si>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</si>
  <si>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</si>
  <si>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</si>
  <si>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</si>
  <si>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</si>
  <si>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</si>
  <si>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</si>
  <si>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</si>
  <si>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</si>
  <si>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</si>
  <si>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</si>
  <si>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</si>
  <si>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</si>
  <si>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</si>
  <si>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</si>
  <si>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</si>
  <si>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</si>
  <si>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</si>
  <si>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</si>
  <si>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</si>
  <si>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</si>
  <si>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</si>
  <si>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</si>
  <si>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</si>
  <si>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</si>
  <si>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</si>
  <si>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</si>
  <si>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</si>
  <si>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</si>
  <si>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</si>
  <si>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</si>
  <si>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</si>
  <si>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</si>
  <si>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</si>
  <si>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</si>
  <si>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</si>
  <si>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</si>
  <si>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</si>
  <si>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</si>
  <si>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</si>
  <si>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</si>
  <si>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</si>
  <si>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</si>
  <si>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</si>
  <si>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</si>
  <si>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</si>
  <si>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</si>
  <si>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</si>
  <si>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</si>
  <si>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</si>
  <si>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</si>
  <si>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</si>
  <si>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</si>
  <si>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</si>
  <si>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</si>
  <si>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</si>
  <si>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</si>
  <si>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</si>
  <si>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</si>
  <si>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</si>
  <si>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</si>
  <si>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</si>
  <si>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</si>
  <si>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</si>
  <si>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</si>
  <si>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</si>
  <si>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</si>
  <si>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</si>
  <si>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</si>
  <si>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</si>
  <si>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</si>
  <si>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</si>
  <si>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</si>
  <si>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</si>
  <si>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</si>
  <si>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</si>
  <si>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</si>
  <si>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</si>
  <si>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</si>
  <si>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</si>
  <si>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</si>
  <si>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</si>
  <si>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</si>
  <si>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</si>
  <si>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</si>
  <si>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</si>
  <si>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</si>
  <si>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</si>
  <si>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</si>
  <si>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</si>
  <si>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</si>
  <si>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</si>
  <si>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</si>
  <si>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</si>
  <si>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</si>
  <si>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</si>
  <si>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</si>
  <si>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</si>
  <si>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</si>
  <si>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</si>
  <si>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</si>
  <si>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</si>
  <si>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</si>
  <si>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</si>
  <si>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</si>
  <si>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</si>
  <si>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</si>
  <si>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</si>
  <si>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</si>
  <si>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</si>
  <si>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</si>
  <si>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</si>
  <si>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</si>
  <si>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</si>
  <si>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</si>
  <si>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</si>
  <si>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</si>
  <si>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</si>
  <si>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</si>
  <si>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</si>
  <si>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</si>
  <si>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</si>
  <si>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</si>
  <si>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</si>
  <si>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</si>
  <si>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</si>
  <si>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</si>
  <si>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</si>
  <si>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</si>
  <si>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</si>
  <si>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</si>
  <si>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</si>
  <si>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</si>
  <si>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</si>
  <si>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</si>
  <si>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</si>
  <si>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</si>
  <si>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</si>
  <si>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</si>
  <si>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</si>
  <si>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</si>
  <si>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</si>
  <si>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</si>
  <si>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</si>
  <si>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</si>
  <si>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</si>
  <si>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</si>
  <si>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</si>
  <si>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</si>
  <si>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</si>
  <si>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</si>
  <si>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</si>
  <si>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</si>
  <si>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</si>
  <si>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</si>
  <si>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</si>
  <si>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</si>
  <si>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</si>
  <si>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</si>
  <si>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</si>
  <si>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</si>
  <si>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</si>
  <si>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</si>
  <si>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</si>
  <si>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</si>
  <si>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</si>
  <si>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</si>
  <si>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</si>
  <si>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</si>
  <si>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</si>
  <si>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</si>
  <si>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</si>
  <si>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</si>
  <si>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</si>
  <si>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</si>
  <si>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</si>
  <si>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</si>
  <si>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</si>
  <si>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</si>
  <si>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</si>
  <si>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</si>
  <si>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</si>
  <si>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</si>
  <si>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</si>
  <si>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</si>
  <si>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</si>
  <si>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</si>
  <si>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</si>
  <si>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</si>
  <si>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</si>
  <si>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</si>
  <si>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</si>
  <si>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</si>
  <si>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</si>
  <si>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</si>
  <si>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</si>
  <si>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</si>
  <si>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</si>
  <si>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</si>
  <si>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</si>
  <si>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</si>
  <si>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</si>
  <si>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</si>
  <si>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</si>
  <si>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</si>
  <si>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</si>
  <si>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</si>
  <si>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</si>
  <si>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</si>
  <si>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</si>
  <si>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</si>
  <si>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</si>
  <si>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</si>
  <si>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</si>
  <si>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</si>
  <si>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</si>
  <si>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</si>
  <si>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</si>
  <si>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</si>
  <si>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</si>
  <si>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</si>
  <si>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</si>
  <si>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</si>
  <si>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</si>
  <si>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</si>
  <si>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</si>
  <si>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</si>
  <si>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</si>
  <si>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</si>
  <si>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</si>
  <si>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</si>
  <si>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</si>
  <si>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</si>
  <si>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</si>
  <si>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</si>
  <si>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</si>
  <si>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</si>
  <si>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</si>
  <si>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</si>
  <si>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</si>
  <si>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</si>
  <si>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</si>
  <si>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</si>
  <si>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</si>
  <si>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</si>
  <si>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</si>
  <si>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</si>
  <si>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</si>
  <si>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</si>
  <si>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</si>
  <si>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</si>
  <si>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</si>
  <si>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</si>
  <si>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</si>
  <si>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</si>
  <si>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</si>
  <si>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</si>
  <si>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</si>
  <si>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</si>
  <si>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</si>
  <si>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</si>
  <si>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</si>
  <si>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</si>
  <si>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</si>
  <si>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</si>
  <si>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</si>
  <si>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</si>
  <si>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</si>
  <si>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</si>
  <si>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</si>
  <si>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</si>
  <si>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</si>
  <si>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</si>
  <si>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</si>
  <si>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</si>
  <si>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</si>
  <si>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</si>
  <si>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</si>
  <si>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</si>
  <si>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</si>
  <si>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</si>
  <si>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</si>
  <si>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</si>
  <si>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</si>
  <si>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</si>
  <si>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</si>
  <si>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</si>
  <si>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</si>
  <si>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</si>
  <si>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</si>
  <si>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</si>
  <si>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</si>
  <si>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</si>
  <si>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</si>
  <si>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</si>
  <si>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</si>
  <si>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</si>
  <si>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</si>
  <si>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</si>
  <si>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</si>
  <si>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</si>
  <si>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</si>
  <si>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</si>
  <si>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</si>
  <si>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</si>
  <si>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</si>
  <si>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</si>
  <si>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</si>
  <si>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</si>
  <si>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</si>
  <si>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</si>
  <si>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</si>
  <si>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</si>
  <si>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</si>
  <si>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</si>
  <si>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</si>
  <si>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</si>
  <si>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</si>
  <si>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</si>
  <si>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</si>
  <si>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</si>
  <si>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</si>
  <si>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</si>
  <si>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</si>
  <si>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</si>
  <si>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</si>
  <si>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</si>
  <si>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</si>
  <si>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</si>
  <si>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</si>
  <si>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</si>
  <si>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</si>
  <si>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</si>
  <si>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</si>
  <si>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</si>
  <si>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</si>
  <si>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</si>
  <si>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</si>
  <si>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</si>
  <si>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</si>
  <si>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</si>
  <si>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</si>
  <si>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</si>
  <si>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</si>
  <si>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</si>
  <si>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</si>
  <si>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</si>
  <si>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</si>
  <si>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</si>
  <si>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</si>
  <si>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</si>
  <si>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</si>
  <si>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</si>
  <si>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</si>
  <si>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</si>
  <si>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</si>
  <si>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</si>
  <si>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</si>
  <si>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</si>
  <si>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</si>
  <si>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</si>
  <si>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</si>
  <si>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</si>
  <si>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</si>
  <si>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</si>
  <si>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</si>
  <si>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</si>
  <si>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</si>
  <si>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</si>
  <si>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</si>
  <si>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</si>
  <si>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</si>
  <si>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</si>
  <si>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</si>
  <si>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</si>
  <si>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</si>
  <si>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</si>
  <si>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</si>
  <si>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</si>
  <si>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</si>
  <si>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</si>
  <si>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</si>
  <si>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</si>
  <si>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</si>
  <si>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</si>
  <si>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</si>
  <si>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</si>
  <si>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</si>
  <si>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</si>
  <si>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</si>
  <si>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</si>
  <si>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</si>
  <si>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</si>
  <si>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</si>
  <si>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</si>
  <si>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</si>
  <si>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</si>
  <si>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</si>
  <si>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</si>
  <si>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</si>
  <si>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</si>
  <si>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</si>
  <si>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</si>
  <si>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</si>
  <si>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</si>
  <si>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</si>
  <si>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</si>
  <si>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</si>
  <si>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</si>
  <si>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</si>
  <si>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</si>
  <si>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</si>
  <si>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</si>
  <si>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</si>
  <si>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</si>
  <si>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</si>
  <si>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</si>
  <si>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</si>
  <si>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</si>
  <si>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</si>
  <si>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</si>
  <si>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</si>
  <si>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</si>
  <si>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</si>
  <si>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</si>
  <si>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</si>
  <si>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</si>
  <si>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</si>
  <si>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</si>
  <si>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</si>
  <si>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</si>
  <si>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</si>
  <si>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</si>
  <si>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</si>
  <si>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</si>
  <si>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</si>
  <si>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</si>
  <si>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</si>
  <si>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</si>
  <si>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</si>
  <si>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</si>
  <si>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</si>
  <si>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</si>
  <si>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</si>
  <si>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</si>
  <si>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</si>
  <si>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</si>
  <si>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</si>
  <si>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</si>
  <si>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</si>
  <si>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</si>
  <si>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</si>
  <si>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</si>
  <si>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</si>
  <si>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</si>
  <si>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</si>
  <si>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</si>
  <si>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</si>
  <si>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</si>
  <si>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</si>
  <si>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</si>
  <si>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</si>
  <si>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</si>
  <si>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</si>
  <si>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</si>
  <si>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</si>
  <si>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</si>
  <si>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</si>
  <si>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</si>
  <si>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</si>
  <si>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</si>
  <si>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</si>
  <si>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</si>
  <si>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</si>
  <si>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</si>
  <si>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</si>
  <si>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</si>
  <si>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</si>
  <si>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</si>
  <si>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</si>
  <si>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</si>
  <si>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</si>
  <si>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</si>
  <si>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</si>
  <si>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</si>
  <si>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</si>
  <si>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</si>
  <si>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</si>
  <si>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</si>
  <si>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</si>
  <si>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</si>
  <si>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</si>
  <si>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</si>
  <si>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</si>
  <si>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</si>
  <si>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</si>
  <si>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</si>
  <si>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</si>
  <si>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</si>
  <si>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</si>
  <si>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</si>
  <si>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</si>
  <si>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</si>
  <si>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</si>
  <si>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</si>
  <si>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</si>
  <si>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</si>
  <si>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</si>
  <si>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</si>
  <si>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</si>
  <si>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</si>
  <si>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</si>
  <si>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</si>
  <si>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</si>
  <si>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</si>
  <si>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</si>
  <si>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</si>
  <si>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</si>
  <si>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</si>
  <si>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</si>
  <si>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</si>
  <si>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</si>
  <si>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</si>
  <si>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</si>
  <si>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</si>
  <si>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</si>
  <si>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</si>
  <si>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</si>
  <si>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</si>
  <si>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</si>
  <si>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</si>
  <si>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</si>
  <si>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</si>
  <si>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</si>
  <si>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</si>
  <si>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</si>
  <si>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</si>
  <si>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</si>
  <si>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</si>
  <si>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</si>
  <si>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</si>
  <si>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</si>
  <si>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</si>
  <si>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</si>
  <si>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</si>
  <si>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</si>
  <si>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</si>
  <si>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</si>
  <si>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</si>
  <si>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</si>
  <si>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</si>
  <si>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</si>
  <si>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</si>
  <si>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</si>
  <si>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</si>
  <si>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</si>
  <si>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</si>
  <si>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</si>
  <si>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</si>
  <si>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</si>
  <si>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</si>
  <si>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</si>
  <si>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</si>
  <si>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</si>
  <si>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</si>
  <si>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</si>
  <si>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</si>
  <si>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</si>
  <si>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</si>
  <si>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</si>
  <si>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</si>
  <si>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</si>
  <si>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</si>
  <si>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</si>
  <si>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</si>
  <si>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</si>
  <si>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</si>
  <si>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</si>
  <si>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</si>
  <si>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</si>
  <si>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</si>
  <si>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</si>
  <si>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</si>
  <si>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</si>
  <si>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</si>
  <si>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</si>
  <si>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</si>
  <si>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</si>
  <si>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</si>
  <si>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</si>
  <si>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</si>
  <si>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</si>
  <si>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</si>
  <si>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</si>
  <si>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</si>
  <si>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</si>
  <si>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</si>
  <si>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</si>
  <si>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</si>
  <si>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</si>
  <si>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</si>
  <si>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</si>
  <si>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</si>
  <si>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</si>
  <si>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</si>
  <si>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</si>
  <si>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</si>
  <si>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</si>
  <si>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</si>
  <si>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</si>
  <si>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</si>
  <si>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</si>
  <si>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</si>
  <si>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</si>
  <si>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</si>
  <si>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</si>
  <si>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</si>
  <si>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</si>
  <si>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</si>
  <si>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</si>
  <si>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</si>
  <si>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</si>
  <si>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</si>
  <si>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</si>
  <si>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</si>
  <si>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</si>
  <si>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</si>
  <si>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</si>
  <si>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</si>
  <si>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</si>
  <si>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</si>
  <si>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</si>
  <si>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</si>
  <si>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</si>
  <si>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</si>
  <si>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</si>
  <si>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</si>
  <si>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</si>
  <si>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</si>
  <si>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</si>
  <si>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</si>
  <si>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</si>
  <si>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</si>
  <si>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</si>
  <si>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</si>
  <si>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</si>
  <si>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</si>
  <si>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</si>
  <si>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</si>
  <si>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</si>
  <si>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</si>
  <si>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</si>
  <si>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</si>
  <si>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</si>
  <si>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</si>
  <si>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</si>
  <si>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</si>
  <si>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</si>
  <si>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</si>
  <si>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</si>
  <si>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</si>
  <si>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</si>
  <si>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</si>
  <si>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</si>
  <si>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</si>
  <si>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</si>
  <si>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</si>
  <si>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</si>
  <si>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</si>
  <si>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</si>
  <si>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</si>
  <si>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</si>
  <si>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</si>
  <si>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</si>
  <si>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</si>
  <si>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</si>
  <si>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</si>
  <si>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</si>
  <si>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</si>
  <si>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</si>
  <si>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</si>
  <si>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</si>
  <si>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</si>
  <si>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</si>
  <si>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</si>
  <si>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</si>
  <si>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</si>
  <si>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</si>
  <si>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</si>
  <si>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</si>
  <si>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</si>
  <si>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</si>
  <si>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</si>
  <si>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</si>
  <si>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</si>
  <si>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</si>
  <si>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</si>
  <si>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</si>
  <si>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</si>
  <si>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</si>
  <si>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</si>
  <si>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</si>
  <si>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</si>
  <si>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</si>
  <si>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</si>
  <si>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</si>
  <si>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</si>
  <si>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</si>
  <si>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</si>
  <si>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</si>
  <si>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</si>
  <si>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</si>
  <si>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</si>
  <si>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</si>
  <si>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</si>
  <si>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</si>
  <si>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</si>
  <si>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</si>
  <si>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</si>
  <si>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</si>
  <si>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</si>
  <si>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</si>
  <si>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</si>
  <si>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</si>
  <si>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</si>
  <si>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</si>
  <si>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</si>
  <si>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</si>
  <si>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</si>
  <si>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</si>
  <si>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</si>
  <si>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</si>
  <si>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</si>
  <si>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</si>
  <si>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</si>
  <si>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</si>
  <si>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</si>
  <si>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</si>
  <si>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</si>
  <si>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</si>
  <si>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</si>
  <si>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</si>
  <si>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</si>
  <si>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</si>
  <si>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</si>
  <si>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</si>
  <si>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</si>
  <si>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</si>
  <si>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</si>
  <si>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</si>
  <si>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</si>
  <si>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</si>
  <si>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</si>
  <si>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</si>
  <si>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</si>
  <si>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</si>
  <si>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</si>
  <si>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</si>
  <si>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</si>
  <si>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</si>
  <si>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</si>
  <si>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</si>
  <si>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</si>
  <si>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</si>
  <si>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</si>
  <si>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</si>
  <si>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</si>
  <si>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</si>
  <si>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</si>
  <si>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</si>
  <si>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</si>
  <si>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</si>
  <si>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</si>
  <si>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</si>
  <si>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</si>
  <si>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</si>
  <si>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</si>
  <si>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</si>
  <si>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</si>
  <si>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</si>
  <si>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</si>
  <si>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</si>
  <si>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</si>
  <si>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</si>
  <si>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</si>
  <si>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</si>
  <si>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</si>
  <si>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</si>
  <si>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</si>
  <si>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</si>
  <si>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</si>
  <si>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</si>
  <si>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</si>
  <si>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</si>
  <si>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</si>
  <si>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</si>
  <si>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</si>
  <si>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</si>
  <si>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</si>
  <si>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</si>
  <si>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</si>
  <si>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</si>
  <si>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</si>
  <si>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</si>
  <si>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</si>
  <si>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</si>
  <si>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</si>
  <si>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</si>
  <si>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</si>
  <si>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</si>
  <si>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</si>
  <si>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</si>
  <si>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</si>
  <si>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</si>
  <si>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</si>
  <si>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</si>
  <si>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</si>
  <si>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</si>
  <si>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</si>
  <si>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</si>
  <si>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</si>
  <si>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</si>
  <si>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</si>
  <si>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</si>
  <si>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</si>
  <si>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</si>
  <si>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</si>
  <si>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</si>
  <si>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</si>
  <si>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</si>
  <si>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</si>
  <si>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</si>
  <si>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</si>
  <si>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</si>
  <si>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</si>
  <si>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</si>
  <si>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</si>
  <si>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</si>
  <si>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</si>
  <si>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</si>
  <si>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</si>
  <si>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</si>
  <si>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</si>
  <si>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</si>
  <si>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</si>
  <si>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</si>
  <si>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</si>
  <si>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</si>
  <si>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</si>
  <si>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</si>
  <si>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</si>
  <si>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</si>
  <si>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</si>
  <si>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</si>
  <si>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</si>
  <si>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</si>
  <si>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</si>
  <si>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</si>
  <si>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</si>
  <si>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</si>
  <si>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</si>
  <si>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</si>
  <si>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</si>
  <si>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</si>
  <si>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</si>
  <si>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</si>
  <si>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</si>
  <si>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</si>
  <si>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</si>
  <si>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</si>
  <si>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</si>
  <si>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</si>
  <si>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</si>
  <si>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</si>
  <si>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</si>
  <si>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</si>
  <si>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</si>
  <si>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</si>
  <si>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</si>
  <si>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</si>
  <si>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</si>
  <si>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</si>
  <si>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</si>
  <si>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</si>
  <si>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</si>
  <si>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</si>
  <si>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</si>
  <si>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</si>
  <si>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</si>
  <si>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</si>
  <si>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</si>
  <si>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</si>
  <si>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</si>
  <si>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</si>
  <si>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</si>
  <si>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</si>
  <si>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</si>
  <si>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</si>
  <si>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</si>
  <si>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</si>
  <si>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</si>
  <si>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</si>
  <si>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</si>
  <si>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</si>
  <si>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</si>
  <si>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</si>
  <si>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</si>
  <si>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</si>
  <si>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</si>
  <si>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</si>
  <si>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</si>
  <si>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</si>
  <si>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</si>
  <si>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</si>
  <si>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</si>
  <si>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</si>
  <si>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</si>
  <si>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</si>
  <si>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</si>
  <si>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</si>
  <si>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</si>
  <si>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</si>
  <si>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</si>
  <si>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</si>
  <si>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</si>
  <si>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</si>
  <si>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</si>
  <si>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</si>
  <si>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</si>
  <si>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</si>
  <si>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</si>
  <si>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</si>
  <si>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</si>
  <si>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</si>
  <si>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</si>
  <si>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</si>
  <si>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</si>
  <si>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</si>
  <si>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</si>
  <si>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</si>
  <si>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</si>
  <si>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</si>
  <si>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</si>
  <si>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</si>
  <si>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</si>
  <si>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</si>
  <si>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</si>
  <si>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</si>
  <si>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</si>
  <si>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</si>
  <si>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</si>
  <si>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</si>
  <si>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</si>
  <si>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</si>
  <si>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</si>
  <si>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</si>
  <si>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</si>
  <si>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</si>
  <si>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</si>
  <si>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</si>
  <si>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</si>
  <si>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</si>
  <si>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</si>
  <si>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</si>
  <si>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</si>
  <si>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</si>
  <si>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</si>
  <si>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</si>
  <si>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</si>
  <si>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</si>
  <si>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</si>
  <si>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</si>
  <si>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</si>
  <si>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</si>
  <si>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</si>
  <si>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</si>
  <si>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</si>
  <si>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</si>
  <si>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</si>
  <si>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</si>
  <si>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</si>
  <si>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</si>
  <si>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</si>
  <si>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</si>
  <si>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</si>
  <si>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</si>
  <si>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</si>
  <si>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</si>
  <si>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</si>
  <si>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</si>
  <si>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</si>
  <si>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</si>
  <si>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</si>
  <si>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</si>
  <si>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</si>
  <si>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</si>
  <si>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</si>
  <si>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</si>
  <si>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</si>
  <si>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</si>
  <si>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</si>
  <si>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</si>
  <si>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</si>
  <si>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</si>
  <si>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</si>
  <si>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</si>
  <si>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</si>
  <si>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</si>
  <si>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</si>
  <si>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</si>
  <si>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</si>
  <si>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</si>
  <si>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</si>
  <si>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</si>
  <si>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</si>
  <si>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</si>
  <si>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</si>
  <si>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</si>
  <si>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</si>
  <si>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</si>
  <si>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</si>
  <si>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</si>
  <si>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</si>
  <si>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</si>
  <si>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</si>
  <si>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</si>
  <si>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</si>
  <si>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</si>
  <si>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</si>
  <si>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</si>
  <si>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</si>
  <si>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</si>
  <si>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</si>
  <si>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</si>
  <si>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</si>
  <si>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</si>
  <si>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</si>
  <si>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</si>
  <si>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</si>
  <si>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</si>
  <si>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</si>
  <si>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</si>
  <si>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</si>
  <si>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</si>
  <si>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</si>
  <si>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</si>
  <si>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</si>
  <si>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</si>
  <si>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</si>
  <si>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</si>
  <si>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</si>
  <si>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</si>
  <si>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</si>
  <si>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</si>
  <si>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</si>
  <si>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</si>
  <si>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</si>
  <si>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</si>
  <si>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</si>
  <si>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</si>
  <si>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</si>
  <si>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</si>
  <si>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</si>
  <si>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</si>
  <si>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</si>
  <si>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</si>
  <si>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</si>
  <si>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</si>
  <si>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</si>
  <si>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</si>
  <si>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</si>
  <si>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</si>
  <si>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</si>
  <si>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</si>
  <si>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</si>
  <si>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</si>
  <si>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</si>
  <si>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</si>
  <si>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</si>
  <si>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</si>
  <si>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</si>
  <si>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</si>
  <si>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</si>
  <si>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</si>
  <si>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</si>
  <si>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</si>
  <si>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</si>
  <si>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</si>
  <si>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</si>
  <si>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</si>
  <si>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</si>
  <si>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</si>
  <si>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</si>
  <si>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</si>
  <si>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</si>
  <si>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</si>
  <si>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</si>
  <si>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</si>
  <si>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</si>
  <si>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</si>
  <si>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</si>
  <si>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</si>
  <si>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</si>
  <si>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</si>
  <si>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</si>
  <si>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</si>
  <si>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</si>
  <si>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</si>
  <si>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</si>
  <si>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</si>
  <si>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</si>
  <si>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</si>
  <si>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</si>
  <si>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</si>
  <si>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</si>
  <si>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</si>
  <si>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</si>
  <si>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</si>
  <si>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</si>
  <si>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</si>
  <si>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</si>
  <si>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</si>
  <si>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</si>
  <si>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</si>
  <si>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</si>
  <si>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</si>
  <si>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</si>
  <si>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</si>
  <si>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</si>
  <si>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</si>
  <si>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</si>
  <si>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</si>
  <si>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</si>
  <si>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</si>
  <si>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</si>
  <si>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</si>
  <si>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</si>
  <si>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</si>
  <si>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</si>
  <si>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</si>
  <si>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</si>
  <si>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</si>
  <si>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</si>
  <si>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</si>
  <si>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</si>
  <si>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</si>
  <si>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</si>
  <si>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</si>
  <si>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</si>
  <si>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</si>
  <si>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</si>
  <si>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</si>
  <si>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</si>
  <si>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</si>
  <si>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</si>
  <si>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</si>
  <si>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</si>
  <si>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</si>
  <si>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</si>
  <si>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</si>
  <si>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</si>
  <si>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</si>
  <si>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</si>
  <si>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</si>
  <si>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</si>
  <si>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</si>
  <si>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</si>
  <si>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</si>
  <si>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</si>
  <si>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</si>
  <si>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</si>
  <si>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</si>
  <si>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</si>
  <si>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</si>
  <si>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</si>
  <si>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</si>
  <si>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</si>
  <si>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</si>
  <si>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</si>
  <si>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</si>
  <si>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</si>
  <si>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</si>
  <si>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</si>
  <si>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</si>
  <si>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</si>
  <si>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</si>
  <si>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</si>
  <si>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</si>
  <si>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</si>
  <si>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</si>
  <si>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</si>
  <si>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</si>
  <si>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</si>
  <si>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</si>
  <si>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</si>
  <si>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</si>
  <si>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</si>
  <si>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</si>
  <si>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</si>
  <si>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</si>
  <si>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</si>
  <si>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</si>
  <si>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</si>
  <si>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</si>
  <si>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</si>
  <si>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</si>
  <si>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</si>
  <si>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</si>
  <si>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</si>
  <si>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</si>
  <si>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</si>
  <si>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</si>
  <si>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</si>
  <si>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</si>
  <si>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</si>
  <si>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</si>
  <si>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</si>
  <si>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</si>
  <si>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</si>
  <si>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</si>
  <si>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</si>
  <si>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</si>
  <si>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</si>
  <si>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</si>
  <si>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</si>
  <si>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</si>
  <si>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</si>
  <si>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</si>
  <si>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</si>
  <si>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</si>
  <si>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</si>
  <si>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</si>
  <si>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</si>
  <si>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</si>
  <si>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</si>
  <si>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</si>
  <si>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</si>
  <si>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</si>
  <si>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</si>
  <si>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</si>
  <si>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</si>
  <si>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</si>
  <si>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</si>
  <si>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</si>
  <si>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</si>
  <si>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</si>
  <si>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</si>
  <si>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</si>
  <si>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</si>
  <si>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</si>
  <si>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</si>
  <si>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</si>
  <si>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</si>
  <si>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</si>
  <si>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</si>
  <si>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</si>
  <si>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</si>
  <si>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</si>
  <si>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</si>
  <si>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</si>
  <si>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</si>
  <si>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</si>
  <si>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</si>
  <si>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</si>
  <si>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</si>
  <si>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</si>
  <si>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</si>
  <si>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</si>
  <si>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</si>
  <si>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</si>
  <si>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</si>
  <si>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</si>
  <si>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</si>
  <si>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</si>
  <si>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</si>
  <si>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</si>
  <si>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</si>
  <si>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</si>
  <si>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</si>
  <si>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</si>
  <si>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</si>
  <si>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</si>
  <si>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</si>
  <si>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</si>
  <si>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</si>
  <si>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</si>
  <si>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</si>
  <si>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</si>
  <si>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</si>
  <si>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</si>
  <si>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</si>
  <si>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</si>
  <si>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</si>
  <si>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</si>
  <si>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</si>
  <si>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</si>
  <si>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</si>
  <si>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</si>
  <si>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</si>
  <si>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</si>
  <si>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</si>
  <si>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</si>
  <si>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</si>
  <si>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</si>
  <si>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</si>
  <si>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</si>
  <si>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</si>
  <si>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</si>
  <si>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</si>
  <si>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</si>
  <si>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</si>
  <si>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</si>
  <si>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</si>
  <si>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</si>
  <si>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</si>
  <si>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</si>
  <si>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</si>
  <si>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</si>
  <si>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</si>
  <si>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</si>
  <si>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</si>
  <si>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</si>
  <si>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</si>
  <si>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</si>
  <si>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</si>
  <si>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</si>
  <si>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</si>
  <si>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</si>
  <si>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</si>
  <si>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</si>
  <si>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</si>
  <si>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</si>
  <si>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</si>
  <si>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</si>
  <si>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</si>
  <si>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</si>
  <si>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</si>
  <si>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</si>
  <si>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</si>
  <si>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</si>
  <si>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</si>
  <si>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</si>
  <si>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</si>
  <si>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</si>
  <si>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</si>
  <si>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</si>
  <si>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</si>
  <si>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</si>
  <si>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</si>
  <si>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</si>
  <si>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</si>
  <si>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</si>
  <si>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</si>
  <si>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</si>
  <si>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</si>
  <si>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</si>
  <si>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</si>
  <si>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</si>
  <si>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</si>
  <si>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</si>
  <si>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</si>
  <si>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</si>
  <si>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</si>
  <si>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</si>
  <si>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</si>
  <si>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</si>
  <si>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</si>
  <si>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</si>
  <si>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</si>
  <si>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</si>
  <si>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</si>
  <si>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</si>
  <si>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</si>
  <si>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</si>
  <si>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</si>
  <si>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</si>
  <si>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</si>
  <si>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</si>
  <si>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</si>
  <si>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</si>
  <si>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</si>
  <si>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</si>
  <si>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</si>
  <si>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</si>
  <si>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</si>
  <si>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</si>
  <si>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</si>
  <si>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</si>
  <si>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</si>
  <si>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</si>
  <si>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</si>
  <si>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</si>
  <si>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</si>
  <si>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</si>
  <si>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</si>
  <si>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</si>
  <si>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</si>
  <si>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</si>
  <si>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</si>
  <si>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</si>
  <si>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</si>
  <si>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</si>
  <si>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</si>
  <si>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</si>
  <si>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</si>
  <si>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</si>
  <si>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</si>
  <si>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</si>
  <si>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</si>
  <si>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</si>
  <si>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</si>
  <si>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</si>
  <si>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</si>
  <si>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</si>
  <si>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</si>
  <si>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</si>
  <si>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</si>
  <si>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</si>
  <si>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</si>
  <si>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</si>
  <si>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</si>
  <si>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</si>
  <si>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</si>
  <si>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</si>
  <si>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</si>
  <si>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</si>
  <si>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</si>
  <si>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</si>
  <si>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</si>
  <si>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</si>
  <si>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</si>
  <si>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</si>
  <si>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</si>
  <si>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</si>
  <si>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</si>
  <si>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</si>
  <si>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</si>
  <si>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</si>
  <si>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</si>
  <si>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</si>
  <si>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</si>
  <si>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</si>
  <si>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</si>
  <si>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</si>
  <si>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</si>
  <si>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</si>
  <si>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</si>
  <si>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</si>
  <si>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</si>
  <si>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</si>
  <si>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</si>
  <si>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</si>
  <si>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</si>
  <si>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</si>
  <si>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</si>
  <si>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</si>
  <si>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</si>
  <si>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</si>
  <si>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</si>
  <si>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</si>
  <si>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</si>
  <si>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</si>
  <si>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</si>
  <si>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</si>
  <si>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</si>
  <si>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</si>
  <si>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</si>
  <si>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</si>
  <si>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</si>
  <si>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</si>
  <si>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</si>
  <si>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</si>
  <si>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</si>
  <si>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</si>
  <si>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</si>
  <si>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</si>
  <si>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</si>
  <si>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</si>
  <si>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</si>
  <si>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</si>
  <si>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</si>
  <si>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</si>
  <si>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</si>
  <si>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</si>
  <si>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</si>
  <si>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</si>
  <si>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</si>
  <si>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</si>
  <si>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</si>
  <si>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</si>
  <si>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</si>
  <si>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</si>
  <si>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</si>
  <si>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</si>
  <si>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</si>
  <si>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</si>
  <si>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</si>
  <si>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</si>
  <si>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</si>
  <si>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</si>
  <si>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</si>
  <si>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</si>
  <si>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</si>
  <si>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</si>
  <si>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</si>
  <si>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</si>
  <si>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</si>
  <si>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</si>
  <si>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</si>
  <si>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</si>
  <si>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</si>
  <si>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</si>
  <si>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</si>
  <si>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</si>
  <si>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</si>
  <si>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</si>
  <si>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</si>
  <si>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</si>
  <si>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</si>
  <si>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</si>
  <si>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</si>
  <si>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</si>
  <si>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</si>
  <si>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</si>
  <si>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</si>
  <si>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</si>
  <si>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</si>
  <si>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</si>
  <si>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</si>
  <si>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</si>
  <si>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</si>
  <si>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</si>
  <si>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</si>
  <si>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</si>
  <si>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</si>
  <si>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</si>
  <si>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</si>
  <si>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</si>
  <si>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</si>
  <si>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</si>
  <si>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</si>
  <si>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</si>
  <si>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</si>
  <si>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</si>
  <si>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</si>
  <si>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</si>
  <si>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</si>
  <si>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</si>
  <si>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</si>
  <si>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</si>
  <si>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</si>
  <si>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</si>
  <si>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</si>
  <si>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</si>
  <si>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</si>
  <si>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</si>
  <si>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</si>
  <si>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</si>
  <si>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</si>
  <si>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</si>
  <si>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</si>
  <si>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</si>
  <si>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</si>
  <si>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</si>
  <si>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</si>
  <si>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</si>
  <si>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</si>
  <si>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</si>
  <si>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</si>
  <si>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</si>
  <si>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</si>
  <si>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</si>
  <si>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</si>
  <si>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</si>
  <si>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</si>
  <si>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</si>
  <si>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</si>
  <si>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</si>
  <si>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</si>
  <si>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</si>
  <si>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</si>
  <si>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</si>
  <si>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</si>
  <si>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</si>
  <si>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</si>
  <si>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</si>
  <si>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</si>
  <si>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</si>
  <si>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</si>
  <si>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</si>
  <si>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</si>
  <si>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</si>
  <si>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</si>
  <si>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</si>
  <si>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</si>
  <si>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</si>
  <si>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</si>
  <si>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</si>
  <si>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</si>
  <si>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</si>
  <si>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</si>
  <si>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</si>
  <si>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</si>
  <si>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</si>
  <si>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</si>
  <si>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</si>
  <si>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</si>
  <si>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</si>
  <si>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</si>
  <si>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</si>
  <si>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</si>
  <si>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</si>
  <si>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</si>
  <si>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</si>
  <si>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</si>
  <si>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</si>
  <si>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</si>
  <si>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</si>
  <si>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</si>
  <si>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</si>
  <si>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</si>
  <si>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</si>
  <si>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</si>
  <si>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</si>
  <si>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</si>
  <si>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</si>
  <si>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</si>
  <si>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</si>
  <si>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</si>
  <si>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</si>
  <si>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</si>
  <si>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</si>
  <si>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</si>
  <si>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</si>
  <si>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</si>
  <si>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</si>
  <si>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</si>
  <si>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</si>
  <si>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</si>
  <si>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</si>
  <si>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</si>
  <si>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</si>
  <si>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</si>
  <si>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</si>
  <si>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</si>
  <si>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</si>
  <si>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</si>
  <si>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</si>
  <si>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</si>
  <si>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</si>
  <si>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</si>
  <si>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</si>
  <si>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</si>
  <si>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</si>
  <si>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</si>
  <si>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</si>
  <si>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</si>
  <si>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</si>
  <si>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</si>
  <si>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</si>
  <si>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</si>
  <si>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</si>
  <si>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</si>
  <si>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</si>
  <si>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</si>
  <si>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</si>
  <si>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</si>
  <si>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</si>
  <si>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</si>
  <si>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</si>
  <si>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</si>
  <si>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</si>
  <si>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</si>
  <si>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</si>
  <si>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</si>
  <si>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</si>
  <si>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</si>
  <si>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</si>
  <si>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</si>
  <si>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</si>
  <si>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</si>
  <si>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</si>
  <si>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</si>
  <si>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</si>
  <si>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</si>
  <si>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</si>
  <si>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</si>
  <si>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</si>
  <si>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</si>
  <si>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</si>
  <si>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</si>
  <si>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</si>
  <si>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</si>
  <si>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</si>
  <si>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</si>
  <si>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</si>
  <si>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</si>
  <si>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</si>
  <si>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</si>
  <si>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</si>
  <si>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</si>
  <si>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</si>
  <si>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</si>
  <si>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</si>
  <si>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</si>
  <si>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</si>
  <si>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</si>
  <si>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</si>
  <si>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</si>
  <si>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</si>
  <si>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</si>
  <si>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</si>
  <si>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</si>
  <si>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</si>
  <si>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</si>
  <si>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</si>
  <si>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</si>
  <si>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</si>
  <si>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</si>
  <si>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</si>
  <si>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</si>
  <si>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</si>
  <si>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</si>
  <si>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</si>
  <si>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</si>
  <si>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</si>
  <si>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</si>
  <si>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</si>
  <si>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</si>
  <si>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</si>
  <si>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</si>
  <si>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</si>
  <si>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</si>
  <si>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</si>
  <si>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</si>
  <si>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</si>
  <si>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</si>
  <si>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</si>
  <si>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</si>
  <si>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</si>
  <si>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</si>
  <si>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</si>
  <si>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</si>
  <si>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</si>
  <si>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</si>
  <si>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</si>
  <si>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</si>
  <si>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</si>
  <si>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</si>
  <si>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</si>
  <si>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</si>
  <si>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</si>
  <si>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</si>
  <si>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</si>
  <si>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</si>
  <si>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</si>
  <si>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</si>
  <si>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</si>
  <si>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</si>
  <si>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</si>
  <si>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</si>
  <si>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</si>
  <si>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</si>
  <si>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</si>
  <si>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</si>
  <si>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</si>
  <si>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</si>
  <si>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</si>
  <si>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</si>
  <si>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</si>
  <si>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</si>
  <si>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</si>
  <si>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</si>
  <si>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</si>
  <si>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</si>
  <si>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</si>
  <si>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</si>
  <si>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</si>
  <si>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</si>
  <si>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</si>
  <si>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</si>
  <si>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</si>
  <si>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</si>
  <si>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</si>
  <si>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</si>
  <si>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</si>
  <si>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</si>
  <si>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</si>
  <si>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</si>
  <si>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</si>
  <si>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</si>
  <si>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</si>
  <si>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</si>
  <si>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</si>
  <si>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</si>
  <si>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</si>
  <si>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</si>
  <si>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</si>
  <si>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</si>
  <si>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</si>
  <si>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</si>
  <si>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</si>
  <si>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</si>
  <si>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</si>
  <si>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</si>
  <si>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</si>
  <si>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</si>
  <si>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</si>
  <si>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</si>
  <si>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</si>
  <si>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</si>
  <si>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</si>
  <si>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</si>
  <si>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</si>
  <si>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</si>
  <si>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</si>
  <si>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</si>
  <si>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</si>
  <si>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</si>
  <si>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</si>
  <si>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</si>
  <si>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</si>
  <si>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</si>
  <si>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</si>
  <si>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</si>
  <si>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</si>
  <si>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</si>
  <si>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</si>
  <si>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</si>
  <si>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</si>
  <si>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</si>
  <si>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</si>
  <si>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</si>
  <si>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</si>
  <si>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</si>
  <si>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</si>
  <si>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</si>
  <si>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</si>
  <si>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</si>
  <si>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</si>
  <si>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</si>
  <si>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</si>
  <si>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</si>
  <si>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</si>
  <si>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</si>
  <si>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</si>
  <si>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</si>
  <si>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</si>
  <si>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</si>
  <si>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</si>
  <si>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</si>
  <si>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</si>
  <si>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</si>
  <si>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</si>
  <si>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</si>
  <si>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</si>
  <si>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</si>
  <si>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</si>
  <si>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</si>
  <si>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</si>
  <si>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</si>
  <si>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</si>
  <si>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</si>
  <si>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</si>
  <si>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</si>
  <si>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</si>
  <si>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</si>
  <si>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</si>
  <si>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</si>
  <si>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</si>
  <si>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</si>
  <si>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</si>
  <si>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</si>
  <si>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</si>
  <si>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</si>
  <si>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</si>
  <si>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</si>
  <si>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</si>
  <si>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</si>
  <si>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</si>
  <si>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</si>
  <si>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</si>
  <si>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</si>
  <si>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</si>
  <si>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</si>
  <si>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</si>
  <si>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</si>
  <si>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</si>
  <si>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</si>
  <si>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</si>
  <si>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</si>
  <si>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</si>
  <si>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</si>
  <si>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</si>
  <si>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</si>
  <si>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</si>
  <si>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</si>
  <si>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</si>
  <si>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</si>
  <si>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</si>
  <si>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</si>
  <si>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</si>
  <si>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</si>
  <si>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</si>
  <si>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</si>
  <si>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</si>
  <si>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</si>
  <si>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</si>
  <si>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</si>
  <si>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</si>
  <si>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</si>
  <si>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</si>
  <si>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</si>
  <si>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</si>
  <si>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</si>
  <si>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</si>
  <si>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</si>
  <si>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</si>
  <si>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</si>
  <si>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</si>
  <si>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</si>
  <si>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</si>
  <si>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</si>
  <si>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</si>
  <si>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</si>
  <si>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</si>
  <si>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</si>
  <si>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</si>
  <si>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</si>
  <si>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</si>
  <si>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</si>
  <si>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</si>
  <si>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</si>
  <si>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</si>
  <si>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</si>
  <si>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</si>
  <si>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</si>
  <si>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</si>
  <si>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</si>
  <si>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</si>
  <si>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</si>
  <si>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</si>
  <si>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</si>
  <si>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</si>
  <si>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</si>
  <si>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</si>
  <si>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</si>
  <si>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</si>
  <si>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</si>
  <si>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</si>
  <si>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</si>
  <si>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</si>
  <si>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</si>
  <si>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</si>
  <si>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</si>
  <si>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</si>
  <si>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</si>
  <si>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</si>
  <si>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</si>
  <si>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</si>
  <si>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</si>
  <si>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</si>
  <si>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</si>
  <si>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</si>
  <si>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</si>
  <si>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</si>
  <si>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</si>
  <si>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</si>
  <si>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</si>
  <si>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</si>
  <si>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</si>
  <si>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</si>
  <si>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</si>
  <si>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</si>
  <si>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</si>
  <si>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</si>
  <si>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</si>
  <si>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</si>
  <si>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</si>
  <si>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</si>
  <si>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</si>
  <si>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</si>
  <si>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</si>
  <si>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</si>
  <si>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</si>
  <si>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</si>
  <si>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</si>
  <si>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</si>
  <si>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</si>
  <si>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</si>
  <si>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</si>
  <si>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</si>
  <si>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</si>
  <si>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</si>
  <si>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</si>
  <si>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</si>
  <si>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</si>
  <si>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</si>
  <si>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</si>
  <si>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</si>
  <si>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</si>
  <si>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</si>
  <si>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</si>
  <si>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</si>
  <si>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</si>
  <si>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</si>
  <si>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</si>
  <si>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</si>
  <si>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</si>
  <si>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</si>
  <si>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</si>
  <si>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</si>
  <si>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</si>
  <si>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</si>
  <si>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</si>
  <si>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</si>
  <si>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</si>
  <si>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</si>
  <si>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</si>
  <si>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</si>
  <si>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</si>
  <si>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</si>
  <si>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</si>
  <si>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</si>
  <si>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</si>
  <si>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</si>
  <si>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</si>
  <si>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</si>
  <si>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</si>
  <si>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</si>
  <si>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</si>
  <si>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</si>
  <si>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</si>
  <si>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</si>
  <si>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</si>
  <si>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</si>
  <si>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</si>
  <si>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</si>
  <si>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</si>
  <si>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</si>
  <si>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</si>
  <si>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</si>
  <si>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</si>
  <si>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</si>
  <si>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</si>
  <si>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</si>
  <si>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</si>
  <si>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</si>
  <si>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</si>
  <si>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</si>
  <si>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</si>
  <si>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</si>
  <si>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</si>
  <si>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</si>
  <si>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</si>
  <si>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</si>
  <si>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</si>
  <si>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</si>
  <si>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</si>
  <si>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</si>
  <si>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</si>
  <si>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</si>
  <si>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</si>
  <si>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</si>
  <si>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</si>
  <si>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</si>
  <si>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</si>
  <si>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</si>
  <si>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</si>
  <si>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</si>
  <si>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</si>
  <si>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</si>
  <si>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</si>
  <si>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</si>
  <si>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</si>
  <si>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</si>
  <si>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</si>
  <si>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</si>
  <si>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</si>
  <si>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</si>
  <si>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</si>
  <si>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</si>
  <si>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</si>
  <si>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</si>
  <si>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</si>
  <si>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</si>
  <si>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</si>
  <si>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</si>
  <si>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</si>
  <si>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</si>
  <si>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</si>
  <si>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</si>
  <si>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</si>
  <si>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</si>
  <si>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</si>
  <si>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</si>
  <si>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</si>
  <si>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</si>
  <si>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</si>
  <si>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</si>
  <si>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</si>
  <si>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</si>
  <si>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</si>
  <si>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</si>
  <si>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</si>
  <si>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</si>
  <si>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</si>
  <si>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</si>
  <si>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</si>
  <si>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</si>
  <si>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</si>
  <si>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</si>
  <si>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</si>
  <si>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</si>
  <si>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</si>
  <si>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</si>
  <si>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</si>
  <si>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</si>
  <si>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</si>
  <si>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</si>
  <si>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</si>
  <si>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</si>
  <si>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</si>
  <si>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</si>
  <si>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</si>
  <si>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</si>
  <si>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</si>
  <si>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</si>
  <si>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</si>
  <si>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</si>
  <si>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</si>
  <si>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</si>
  <si>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</si>
  <si>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</si>
  <si>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</si>
  <si>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</si>
  <si>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</si>
  <si>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</si>
  <si>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</si>
  <si>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</si>
  <si>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</si>
  <si>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</si>
  <si>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</si>
  <si>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</si>
  <si>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</si>
  <si>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</si>
  <si>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</si>
  <si>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</si>
  <si>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</si>
  <si>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</si>
  <si>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</si>
  <si>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</si>
  <si>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</si>
  <si>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</si>
  <si>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</si>
  <si>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</si>
  <si>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</si>
  <si>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</si>
  <si>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</si>
  <si>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</si>
  <si>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</si>
  <si>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</si>
  <si>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</si>
  <si>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</si>
  <si>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</si>
  <si>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</si>
  <si>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</si>
  <si>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</si>
  <si>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</si>
  <si>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</si>
  <si>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</si>
  <si>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</si>
  <si>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</si>
  <si>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</si>
  <si>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</si>
  <si>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</si>
  <si>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</si>
  <si>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</si>
  <si>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</si>
  <si>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</si>
  <si>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</si>
  <si>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</si>
  <si>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</si>
  <si>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</si>
  <si>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</si>
  <si>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</si>
  <si>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</si>
  <si>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</si>
  <si>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</si>
  <si>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</si>
  <si>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</si>
  <si>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</si>
  <si>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</si>
  <si>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</si>
  <si>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</si>
  <si>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</si>
  <si>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</si>
  <si>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</si>
  <si>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</si>
  <si>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</si>
  <si>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</si>
  <si>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</si>
  <si>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</si>
  <si>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</si>
  <si>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</si>
  <si>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</si>
  <si>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</si>
  <si>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</si>
  <si>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</si>
  <si>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</si>
  <si>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</si>
  <si>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</si>
  <si>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</si>
  <si>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</si>
  <si>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</si>
  <si>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</si>
  <si>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</si>
  <si>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</si>
  <si>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</si>
  <si>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</si>
  <si>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</si>
  <si>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</si>
  <si>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</si>
  <si>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</si>
  <si>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</si>
  <si>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</si>
  <si>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</si>
  <si>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</si>
  <si>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</si>
  <si>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</si>
  <si>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</si>
  <si>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</si>
  <si>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</si>
  <si>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</si>
  <si>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</si>
  <si>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</si>
  <si>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</si>
  <si>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</si>
  <si>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</si>
  <si>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</si>
  <si>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</si>
  <si>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</si>
  <si>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</si>
  <si>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</si>
  <si>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</si>
  <si>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</si>
  <si>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</si>
  <si>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</si>
  <si>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</si>
  <si>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</si>
  <si>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</si>
  <si>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</si>
  <si>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</si>
  <si>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</si>
  <si>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</si>
  <si>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</si>
  <si>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</si>
  <si>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</si>
  <si>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</si>
  <si>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</si>
  <si>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</si>
  <si>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</si>
  <si>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</si>
  <si>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</si>
  <si>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</si>
  <si>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</si>
  <si>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</si>
  <si>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</si>
  <si>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</si>
  <si>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</si>
  <si>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</si>
  <si>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</si>
  <si>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</si>
  <si>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</si>
  <si>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</si>
  <si>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</si>
  <si>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</si>
  <si>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</si>
  <si>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</si>
  <si>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</si>
  <si>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</si>
  <si>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</si>
  <si>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</si>
  <si>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</si>
  <si>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</si>
  <si>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</si>
  <si>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</si>
  <si>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</si>
  <si>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</si>
  <si>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</si>
  <si>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</si>
  <si>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</si>
  <si>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</si>
  <si>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</si>
  <si>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</si>
  <si>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</si>
  <si>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</si>
  <si>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</si>
  <si>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</si>
  <si>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</si>
  <si>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</si>
  <si>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</si>
  <si>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</si>
  <si>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</si>
  <si>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</si>
  <si>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</si>
  <si>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</si>
  <si>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</si>
  <si>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</si>
  <si>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</si>
  <si>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</si>
  <si>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</si>
  <si>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</si>
  <si>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</si>
  <si>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</si>
  <si>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</si>
  <si>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</si>
  <si>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</si>
  <si>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</si>
  <si>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</si>
  <si>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</si>
  <si>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</si>
  <si>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</si>
  <si>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</si>
  <si>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</si>
  <si>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</si>
  <si>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</si>
  <si>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</si>
  <si>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</si>
  <si>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</si>
  <si>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</si>
  <si>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</si>
  <si>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</si>
  <si>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</si>
  <si>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</si>
  <si>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</si>
  <si>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</si>
  <si>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</si>
  <si>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</si>
  <si>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</si>
  <si>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</si>
  <si>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</si>
  <si>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</si>
  <si>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</si>
  <si>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</si>
  <si>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</si>
  <si>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</si>
  <si>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</si>
  <si>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</si>
  <si>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</si>
  <si>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</si>
  <si>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</si>
  <si>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</si>
  <si>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</si>
  <si>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</si>
  <si>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</si>
  <si>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</si>
  <si>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</si>
  <si>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</si>
  <si>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</si>
  <si>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</si>
  <si>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</si>
  <si>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</si>
  <si>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</si>
  <si>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</si>
  <si>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</si>
  <si>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</si>
  <si>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</si>
  <si>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</si>
  <si>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</si>
  <si>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</si>
  <si>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</si>
  <si>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</si>
  <si>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</si>
  <si>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</si>
  <si>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</si>
  <si>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</si>
  <si>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</si>
  <si>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</si>
  <si>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</si>
  <si>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</si>
  <si>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</si>
  <si>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</si>
  <si>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</si>
  <si>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</si>
  <si>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</si>
  <si>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</si>
  <si>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</si>
  <si>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</si>
  <si>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</si>
  <si>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</si>
  <si>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</si>
  <si>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</si>
  <si>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</si>
  <si>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</si>
  <si>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</si>
  <si>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</si>
  <si>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</si>
  <si>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</si>
  <si>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</si>
  <si>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</si>
  <si>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</si>
  <si>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</si>
  <si>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</si>
  <si>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</si>
  <si>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</si>
  <si>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</si>
  <si>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</si>
  <si>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</si>
  <si>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</si>
  <si>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</si>
  <si>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</si>
  <si>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</si>
  <si>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</si>
  <si>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</si>
  <si>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</si>
  <si>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</si>
  <si>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</si>
  <si>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</si>
  <si>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</si>
  <si>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</si>
  <si>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</si>
  <si>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</si>
  <si>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</si>
  <si>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</si>
  <si>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</si>
  <si>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</si>
  <si>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</si>
  <si>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</si>
  <si>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</si>
  <si>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</si>
  <si>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</si>
  <si>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</si>
  <si>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</si>
  <si>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</si>
  <si>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</si>
  <si>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</si>
  <si>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</si>
  <si>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</si>
  <si>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</si>
  <si>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</si>
  <si>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</si>
  <si>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</si>
  <si>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</si>
  <si>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</si>
  <si>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</si>
  <si>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</si>
  <si>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</si>
  <si>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</si>
  <si>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</si>
  <si>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</si>
  <si>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</si>
  <si>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</si>
  <si>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</si>
  <si>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</si>
  <si>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</si>
  <si>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</si>
  <si>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</si>
  <si>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</si>
  <si>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</si>
  <si>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</si>
  <si>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</si>
  <si>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</si>
  <si>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</si>
  <si>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</si>
  <si>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</si>
  <si>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</si>
  <si>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</si>
  <si>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</si>
  <si>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</si>
  <si>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</si>
  <si>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</si>
  <si>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</si>
  <si>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</si>
  <si>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</si>
  <si>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</si>
  <si>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</si>
  <si>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</si>
  <si>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</si>
  <si>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</si>
  <si>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</si>
  <si>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</si>
  <si>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</si>
  <si>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</si>
  <si>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</si>
  <si>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</si>
  <si>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</si>
  <si>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</si>
  <si>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</si>
  <si>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</si>
  <si>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</si>
  <si>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</si>
  <si>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</si>
  <si>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</si>
  <si>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</si>
  <si>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</si>
  <si>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</si>
  <si>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</si>
  <si>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</si>
  <si>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</si>
  <si>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</si>
  <si>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</si>
  <si>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</si>
  <si>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</si>
  <si>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</si>
  <si>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</si>
  <si>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</si>
  <si>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</si>
  <si>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</si>
  <si>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</si>
  <si>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</si>
  <si>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</si>
  <si>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</si>
  <si>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</si>
  <si>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</si>
  <si>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</si>
  <si>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</si>
  <si>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</si>
  <si>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</si>
  <si>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</si>
  <si>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</si>
  <si>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</si>
  <si>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</si>
  <si>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</si>
  <si>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</si>
  <si>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</si>
  <si>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</si>
  <si>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</si>
  <si>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</si>
  <si>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</si>
  <si>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</si>
  <si>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</si>
  <si>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</si>
  <si>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</si>
  <si>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</si>
  <si>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</si>
  <si>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</si>
  <si>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</si>
  <si>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</si>
  <si>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</si>
  <si>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</si>
  <si>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</si>
  <si>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</si>
  <si>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</si>
  <si>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</si>
  <si>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</si>
  <si>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</si>
  <si>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</si>
  <si>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</si>
  <si>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</si>
  <si>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</si>
  <si>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</si>
  <si>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</si>
  <si>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</si>
  <si>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</si>
  <si>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</si>
  <si>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</si>
  <si>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</si>
  <si>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</si>
  <si>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</si>
  <si>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</si>
  <si>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</si>
  <si>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</si>
  <si>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</si>
  <si>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</si>
  <si>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</si>
  <si>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</si>
  <si>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</si>
  <si>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</si>
  <si>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</si>
  <si>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</si>
  <si>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</si>
  <si>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</si>
  <si>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</si>
  <si>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</si>
  <si>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</si>
  <si>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</si>
  <si>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</si>
  <si>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</si>
  <si>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</si>
  <si>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</si>
  <si>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</si>
  <si>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</si>
  <si>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</si>
  <si>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</si>
  <si>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</si>
  <si>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</si>
  <si>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</si>
  <si>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</si>
  <si>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</si>
  <si>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</si>
  <si>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</si>
  <si>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</si>
  <si>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</si>
  <si>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</si>
  <si>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</si>
  <si>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</si>
  <si>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</si>
  <si>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</si>
  <si>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</si>
  <si>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</si>
  <si>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</si>
  <si>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</si>
  <si>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</si>
  <si>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</si>
  <si>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</si>
  <si>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</si>
  <si>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</si>
  <si>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</si>
  <si>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</si>
  <si>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</si>
  <si>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</si>
  <si>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</si>
  <si>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</si>
  <si>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</si>
  <si>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</si>
  <si>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</si>
  <si>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</si>
  <si>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</si>
  <si>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</si>
  <si>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</si>
  <si>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</si>
  <si>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</si>
  <si>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</si>
  <si>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</si>
  <si>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</si>
  <si>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</si>
  <si>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</si>
  <si>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</si>
  <si>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</si>
  <si>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</si>
  <si>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</si>
  <si>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</si>
  <si>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</si>
  <si>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</si>
  <si>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</si>
  <si>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</si>
  <si>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</si>
  <si>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</si>
  <si>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</si>
  <si>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</si>
  <si>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</si>
  <si>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</si>
  <si>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</si>
  <si>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</si>
  <si>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</si>
  <si>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</si>
  <si>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</si>
  <si>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</si>
  <si>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</si>
  <si>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</si>
  <si>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</si>
  <si>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</si>
  <si>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</si>
  <si>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</si>
  <si>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</si>
  <si>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</si>
  <si>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</si>
  <si>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</si>
  <si>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</si>
  <si>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</si>
  <si>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</si>
  <si>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</si>
  <si>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</si>
  <si>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</si>
  <si>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</si>
  <si>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</si>
  <si>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</si>
  <si>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</si>
  <si>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</si>
  <si>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</si>
  <si>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</si>
  <si>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</si>
  <si>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</si>
  <si>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</si>
  <si>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</si>
  <si>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</si>
  <si>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</si>
  <si>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</si>
  <si>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</si>
  <si>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</si>
  <si>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</si>
  <si>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</si>
  <si>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</si>
  <si>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</si>
  <si>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</si>
  <si>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</si>
  <si>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</si>
  <si>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</si>
  <si>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</si>
  <si>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</si>
  <si>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</si>
  <si>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</si>
  <si>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</si>
  <si>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</si>
  <si>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</si>
  <si>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</si>
  <si>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</si>
  <si>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</si>
  <si>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</si>
  <si>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</si>
  <si>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</si>
  <si>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</si>
  <si>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</si>
  <si>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</si>
  <si>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</si>
  <si>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</si>
  <si>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</si>
  <si>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</si>
  <si>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</si>
  <si>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</si>
  <si>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</si>
  <si>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</si>
  <si>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</si>
  <si>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</si>
  <si>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</si>
  <si>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</si>
  <si>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</si>
  <si>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</si>
  <si>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</si>
  <si>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</si>
  <si>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</si>
  <si>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</si>
  <si>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</si>
  <si>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</si>
  <si>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</si>
  <si>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</si>
  <si>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</si>
  <si>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</si>
  <si>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</si>
  <si>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</si>
  <si>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</si>
  <si>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</si>
  <si>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</si>
  <si>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</si>
  <si>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</si>
  <si>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</si>
  <si>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</si>
  <si>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</si>
  <si>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</si>
  <si>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</si>
  <si>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</si>
  <si>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</si>
  <si>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</si>
  <si>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</si>
  <si>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</si>
  <si>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</si>
  <si>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</si>
  <si>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</si>
  <si>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</si>
  <si>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</si>
  <si>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</si>
  <si>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</si>
  <si>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</si>
  <si>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</si>
  <si>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</si>
  <si>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</si>
  <si>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</si>
  <si>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</si>
  <si>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</si>
  <si>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</si>
  <si>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</si>
  <si>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</si>
  <si>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</si>
  <si>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</si>
  <si>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</si>
  <si>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</si>
  <si>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</si>
  <si>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</si>
  <si>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</si>
  <si>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</si>
  <si>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</si>
  <si>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</si>
  <si>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</si>
  <si>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</si>
  <si>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</si>
  <si>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</si>
  <si>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</si>
  <si>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</si>
  <si>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</si>
  <si>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</si>
  <si>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</si>
  <si>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</si>
  <si>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</si>
  <si>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</si>
  <si>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</si>
  <si>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</si>
  <si>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</si>
  <si>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</si>
  <si>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</si>
  <si>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</si>
  <si>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</si>
  <si>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</si>
  <si>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</si>
  <si>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</si>
  <si>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</si>
  <si>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</si>
  <si>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</si>
  <si>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</si>
  <si>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</si>
  <si>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</si>
  <si>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</si>
  <si>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</si>
  <si>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</si>
  <si>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</si>
  <si>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</si>
  <si>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</si>
  <si>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</si>
  <si>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</si>
  <si>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</si>
  <si>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</si>
  <si>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</si>
  <si>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</si>
  <si>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</si>
  <si>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</si>
  <si>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</si>
  <si>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</si>
  <si>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</si>
  <si>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</si>
  <si>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</si>
  <si>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</si>
  <si>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</si>
  <si>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</si>
  <si>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</si>
  <si>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</si>
  <si>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</si>
  <si>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</si>
  <si>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</si>
  <si>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</si>
  <si>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</si>
  <si>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</si>
  <si>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</si>
  <si>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</si>
  <si>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</si>
  <si>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</si>
  <si>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</si>
  <si>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</si>
  <si>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</si>
  <si>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</si>
  <si>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</si>
  <si>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</si>
  <si>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</si>
  <si>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</si>
  <si>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</si>
  <si>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</si>
  <si>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</si>
  <si>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</si>
  <si>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</si>
  <si>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</si>
  <si>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</si>
  <si>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</si>
  <si>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</si>
  <si>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</si>
  <si>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</si>
  <si>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</si>
  <si>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</si>
  <si>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</si>
  <si>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</si>
  <si>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</si>
  <si>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</si>
  <si>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</si>
  <si>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</si>
  <si>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</si>
  <si>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</si>
  <si>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</si>
  <si>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</si>
  <si>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</si>
  <si>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</si>
  <si>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</si>
  <si>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</si>
  <si>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</si>
  <si>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</si>
  <si>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</si>
  <si>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</si>
  <si>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</si>
  <si>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</si>
  <si>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</si>
  <si>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</si>
  <si>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</si>
  <si>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</si>
  <si>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</si>
  <si>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</si>
  <si>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</si>
  <si>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</si>
  <si>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</si>
  <si>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</si>
  <si>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</si>
  <si>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</si>
  <si>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</si>
  <si>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</si>
  <si>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</si>
  <si>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</si>
  <si>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</si>
  <si>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</si>
  <si>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</si>
  <si>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</si>
  <si>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</si>
  <si>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</si>
  <si>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</si>
  <si>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</si>
  <si>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</si>
  <si>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</si>
  <si>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</si>
  <si>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</si>
  <si>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</si>
  <si>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</si>
  <si>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</si>
  <si>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</si>
  <si>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</si>
  <si>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</si>
  <si>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</si>
  <si>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</si>
  <si>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</si>
  <si>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</si>
  <si>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</si>
  <si>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</si>
  <si>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</si>
  <si>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</si>
  <si>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</si>
  <si>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</si>
  <si>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</si>
  <si>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</si>
  <si>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</si>
  <si>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</si>
  <si>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</si>
  <si>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</si>
  <si>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</si>
  <si>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</si>
  <si>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</si>
  <si>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</si>
  <si>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</si>
  <si>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</si>
  <si>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</si>
  <si>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</si>
  <si>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</si>
  <si>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</si>
  <si>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</si>
  <si>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</si>
  <si>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</si>
  <si>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</si>
  <si>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</si>
  <si>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</si>
  <si>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</si>
  <si>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</si>
  <si>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</si>
  <si>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</si>
  <si>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</si>
  <si>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</si>
  <si>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</si>
  <si>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</si>
  <si>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</si>
  <si>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</si>
  <si>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</si>
  <si>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</si>
  <si>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</si>
  <si>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</si>
  <si>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</si>
  <si>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</si>
  <si>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</si>
  <si>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</si>
  <si>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</si>
  <si>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</si>
  <si>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</si>
  <si>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</si>
  <si>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</si>
  <si>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</si>
  <si>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</si>
  <si>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</si>
  <si>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</si>
  <si>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</si>
  <si>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</si>
  <si>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</si>
  <si>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</si>
  <si>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</si>
  <si>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</si>
  <si>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</si>
  <si>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</si>
  <si>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</si>
  <si>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</si>
  <si>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</si>
  <si>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</si>
  <si>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</si>
  <si>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</si>
  <si>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</si>
  <si>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</si>
  <si>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</si>
  <si>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</si>
  <si>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</si>
  <si>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</si>
  <si>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</si>
  <si>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</si>
  <si>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</si>
  <si>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</si>
  <si>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</si>
  <si>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</si>
  <si>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</si>
  <si>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</si>
  <si>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</si>
  <si>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</si>
  <si>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</si>
  <si>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</si>
  <si>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</si>
  <si>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</si>
  <si>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</si>
  <si>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</si>
  <si>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</si>
  <si>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</si>
  <si>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</si>
  <si>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</si>
  <si>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</si>
  <si>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</si>
  <si>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</si>
  <si>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</si>
  <si>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</si>
  <si>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</si>
  <si>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</si>
  <si>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</si>
  <si>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</si>
  <si>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</si>
  <si>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</si>
  <si>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</si>
  <si>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</si>
  <si>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</si>
  <si>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</si>
  <si>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</si>
  <si>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</si>
  <si>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</si>
  <si>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</si>
  <si>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</si>
  <si>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</si>
  <si>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</si>
  <si>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</si>
  <si>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</si>
  <si>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</si>
  <si>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</si>
  <si>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</si>
  <si>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</si>
  <si>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</si>
  <si>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</si>
  <si>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</si>
  <si>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</si>
  <si>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</si>
  <si>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</si>
  <si>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</si>
  <si>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</si>
  <si>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</si>
  <si>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</si>
  <si>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</si>
  <si>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</si>
  <si>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</si>
  <si>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</si>
  <si>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</si>
  <si>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</si>
  <si>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</si>
  <si>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</si>
  <si>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</si>
  <si>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</si>
  <si>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</si>
  <si>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</si>
  <si>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</si>
  <si>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</si>
  <si>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</si>
  <si>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</si>
  <si>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</si>
  <si>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</si>
  <si>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</si>
  <si>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</si>
  <si>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</si>
  <si>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</si>
  <si>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</si>
  <si>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</si>
  <si>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</si>
  <si>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</si>
  <si>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</si>
  <si>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</si>
  <si>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</si>
  <si>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</si>
  <si>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</si>
  <si>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</si>
  <si>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</si>
  <si>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</si>
  <si>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</si>
  <si>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</si>
  <si>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</si>
  <si>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</si>
  <si>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</si>
  <si>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</si>
  <si>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</si>
  <si>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</si>
  <si>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</si>
  <si>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</si>
  <si>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</si>
  <si>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</si>
  <si>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</si>
  <si>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</si>
  <si>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</si>
  <si>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</si>
  <si>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</si>
  <si>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</si>
  <si>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</si>
  <si>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</si>
  <si>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</si>
  <si>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</si>
  <si>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</si>
  <si>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</si>
  <si>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</si>
  <si>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</si>
  <si>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</si>
  <si>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</si>
  <si>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</si>
  <si>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</si>
  <si>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</si>
  <si>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</si>
  <si>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</si>
  <si>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</si>
  <si>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</si>
  <si>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</si>
  <si>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</si>
  <si>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</si>
  <si>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</si>
  <si>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</si>
  <si>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</si>
  <si>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</si>
  <si>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</si>
  <si>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</si>
  <si>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</si>
  <si>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</si>
  <si>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</si>
  <si>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</si>
  <si>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</si>
  <si>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</si>
  <si>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</si>
  <si>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</si>
  <si>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</si>
  <si>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</si>
  <si>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</si>
  <si>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</si>
  <si>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</si>
  <si>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</si>
  <si>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</si>
  <si>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</si>
  <si>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</si>
  <si>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</si>
  <si>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</si>
  <si>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</si>
  <si>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</si>
  <si>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</si>
  <si>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</si>
  <si>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</si>
  <si>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</si>
  <si>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</si>
  <si>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</si>
  <si>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</si>
  <si>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</si>
  <si>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</si>
  <si>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</si>
  <si>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</si>
  <si>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</si>
  <si>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</si>
  <si>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</si>
  <si>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</si>
  <si>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</si>
  <si>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</si>
  <si>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</si>
  <si>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</si>
  <si>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</si>
  <si>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</si>
  <si>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</si>
  <si>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</si>
  <si>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</si>
  <si>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</si>
  <si>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</si>
  <si>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</si>
  <si>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</si>
  <si>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</si>
  <si>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</si>
  <si>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</si>
  <si>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</si>
  <si>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</si>
  <si>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</si>
  <si>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</si>
  <si>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</si>
  <si>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</si>
  <si>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</si>
  <si>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</si>
  <si>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</si>
  <si>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</si>
  <si>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</si>
  <si>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</si>
  <si>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</si>
  <si>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</si>
  <si>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</si>
  <si>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</si>
  <si>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</si>
  <si>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</si>
  <si>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</si>
  <si>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</si>
  <si>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</si>
  <si>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</si>
  <si>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</si>
  <si>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</si>
  <si>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</si>
  <si>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</si>
  <si>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</si>
  <si>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</si>
  <si>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</si>
  <si>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</si>
  <si>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</si>
  <si>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</si>
  <si>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</si>
  <si>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</si>
  <si>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</si>
  <si>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</si>
  <si>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</si>
  <si>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</si>
  <si>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</si>
  <si>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</si>
  <si>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</si>
  <si>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</si>
  <si>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</si>
  <si>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</si>
  <si>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</si>
  <si>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</si>
  <si>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</si>
  <si>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</si>
  <si>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</si>
  <si>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</si>
  <si>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</si>
  <si>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</si>
  <si>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</si>
  <si>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</si>
  <si>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</si>
  <si>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</si>
  <si>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</si>
  <si>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</si>
  <si>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</si>
  <si>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</si>
  <si>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</si>
  <si>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</si>
  <si>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</si>
  <si>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</si>
  <si>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</si>
  <si>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</si>
  <si>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</si>
  <si>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</si>
  <si>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</si>
  <si>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</si>
  <si>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</si>
  <si>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</si>
  <si>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</si>
  <si>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</si>
  <si>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</si>
  <si>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</si>
  <si>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</si>
  <si>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</si>
  <si>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</si>
  <si>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</si>
  <si>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</si>
  <si>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</si>
  <si>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</si>
  <si>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</si>
  <si>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</si>
  <si>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</si>
  <si>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</si>
  <si>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</si>
  <si>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</si>
  <si>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</si>
  <si>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</si>
  <si>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</si>
  <si>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</si>
  <si>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</si>
  <si>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</si>
  <si>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</si>
  <si>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</si>
  <si>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</si>
  <si>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</si>
  <si>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</si>
  <si>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</si>
  <si>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</si>
  <si>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</si>
  <si>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</si>
  <si>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</si>
  <si>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</si>
  <si>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</si>
  <si>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</si>
  <si>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</si>
  <si>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</si>
  <si>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</si>
  <si>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</si>
  <si>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</si>
  <si>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</si>
  <si>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</si>
  <si>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</si>
  <si>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</si>
  <si>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</si>
  <si>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</si>
  <si>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</si>
  <si>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</si>
  <si>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</si>
  <si>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</si>
  <si>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</si>
  <si>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</si>
  <si>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</si>
  <si>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</si>
  <si>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</si>
  <si>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</si>
  <si>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</si>
  <si>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</si>
  <si>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</si>
  <si>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</si>
  <si>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</si>
  <si>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</si>
  <si>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</si>
  <si>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</si>
  <si>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</si>
  <si>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</si>
  <si>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</si>
  <si>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</si>
  <si>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</si>
  <si>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</si>
  <si>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</si>
  <si>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</si>
  <si>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</si>
  <si>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</si>
  <si>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</si>
  <si>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</si>
  <si>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</si>
  <si>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</si>
  <si>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</si>
  <si>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</si>
  <si>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</si>
  <si>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</si>
  <si>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</si>
  <si>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</si>
  <si>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</si>
  <si>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</si>
  <si>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</si>
  <si>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</si>
  <si>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</si>
  <si>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</si>
  <si>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</si>
  <si>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</si>
  <si>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</si>
  <si>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</si>
  <si>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</si>
  <si>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</si>
  <si>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</si>
  <si>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</si>
  <si>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</si>
  <si>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</si>
  <si>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</si>
  <si>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</si>
  <si>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</si>
  <si>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</si>
  <si>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</si>
  <si>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</si>
  <si>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</si>
  <si>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</si>
  <si>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</si>
  <si>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</si>
  <si>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</si>
  <si>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</si>
  <si>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</si>
  <si>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</si>
  <si>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</si>
  <si>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</si>
  <si>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</si>
  <si>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</si>
  <si>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</si>
  <si>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</si>
  <si>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</si>
  <si>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</si>
  <si>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</si>
  <si>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</si>
  <si>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</si>
  <si>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</si>
  <si>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</si>
  <si>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</si>
  <si>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</si>
  <si>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</si>
  <si>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</si>
  <si>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</si>
  <si>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</si>
  <si>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</si>
  <si>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</si>
  <si>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</si>
  <si>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</si>
  <si>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</si>
  <si>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</si>
  <si>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</si>
  <si>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</si>
  <si>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</si>
  <si>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</si>
  <si>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</si>
  <si>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</si>
  <si>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</si>
  <si>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</si>
  <si>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</si>
  <si>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</si>
  <si>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</si>
  <si>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</si>
  <si>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</si>
  <si>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</si>
  <si>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</si>
  <si>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</si>
  <si>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</si>
  <si>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</si>
  <si>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</si>
  <si>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</si>
  <si>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</si>
  <si>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</si>
  <si>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</si>
  <si>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</si>
  <si>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</si>
  <si>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</si>
  <si>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</si>
  <si>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</si>
  <si>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</si>
  <si>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</si>
  <si>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</si>
  <si>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</si>
  <si>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</si>
  <si>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</si>
  <si>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</si>
  <si>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</si>
  <si>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</si>
  <si>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</si>
  <si>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</si>
  <si>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</si>
  <si>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</si>
  <si>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</si>
  <si>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</si>
  <si>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</si>
  <si>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</si>
  <si>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</si>
  <si>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</si>
  <si>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</si>
  <si>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</si>
  <si>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</si>
  <si>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</si>
  <si>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</si>
  <si>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</si>
  <si>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</si>
  <si>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</si>
  <si>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</si>
  <si>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</si>
  <si>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</si>
  <si>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</si>
  <si>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</si>
  <si>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</si>
  <si>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</si>
  <si>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</si>
  <si>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</si>
  <si>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</si>
  <si>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</si>
  <si>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</si>
  <si>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</si>
  <si>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</si>
  <si>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</si>
  <si>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</si>
  <si>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</si>
  <si>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</si>
  <si>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</si>
  <si>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</si>
  <si>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</si>
  <si>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</si>
  <si>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</si>
  <si>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</si>
  <si>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</si>
  <si>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</si>
  <si>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</si>
  <si>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</si>
  <si>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</si>
  <si>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</si>
  <si>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</si>
  <si>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</si>
  <si>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</si>
  <si>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</si>
  <si>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</si>
  <si>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</si>
  <si>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</si>
  <si>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</si>
  <si>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</si>
  <si>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</si>
  <si>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</si>
  <si>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</si>
  <si>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</si>
  <si>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</si>
  <si>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</si>
  <si>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</si>
  <si>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</si>
  <si>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</si>
  <si>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</si>
  <si>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</si>
  <si>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</si>
  <si>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</si>
  <si>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</si>
  <si>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</si>
  <si>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</si>
  <si>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</si>
  <si>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</si>
  <si>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</si>
  <si>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</si>
  <si>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</si>
  <si>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</si>
  <si>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</si>
  <si>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</si>
  <si>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</si>
  <si>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</si>
  <si>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</si>
  <si>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</si>
  <si>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</si>
  <si>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</si>
  <si>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</si>
  <si>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</si>
  <si>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</si>
  <si>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</si>
  <si>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</si>
  <si>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</si>
  <si>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</si>
  <si>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</si>
  <si>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</si>
  <si>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</si>
  <si>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</si>
  <si>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</si>
  <si>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</si>
  <si>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</si>
  <si>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</si>
  <si>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</si>
  <si>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</si>
  <si>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</si>
  <si>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</si>
  <si>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</si>
  <si>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</si>
  <si>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</si>
  <si>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</si>
  <si>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</si>
  <si>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</si>
  <si>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</si>
  <si>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</si>
  <si>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</si>
  <si>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</si>
  <si>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</si>
  <si>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</si>
  <si>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</si>
  <si>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</si>
  <si>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</si>
  <si>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</si>
  <si>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</si>
  <si>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</si>
  <si>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</si>
  <si>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</si>
  <si>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</si>
  <si>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</si>
  <si>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</si>
  <si>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</si>
  <si>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</si>
  <si>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</si>
  <si>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</si>
  <si>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</si>
  <si>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</si>
  <si>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</si>
  <si>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</si>
  <si>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</si>
  <si>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</si>
  <si>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</si>
  <si>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</si>
  <si>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</si>
  <si>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</si>
  <si>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</si>
  <si>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</si>
  <si>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</si>
  <si>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</si>
  <si>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</si>
  <si>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</si>
  <si>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</si>
  <si>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</si>
  <si>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</si>
  <si>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</si>
  <si>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</si>
  <si>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</si>
  <si>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</si>
  <si>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</si>
  <si>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</si>
  <si>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</si>
  <si>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</si>
  <si>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</si>
  <si>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</si>
  <si>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</si>
  <si>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</si>
  <si>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</si>
  <si>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</si>
  <si>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</si>
  <si>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</si>
  <si>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</si>
  <si>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</si>
  <si>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</si>
  <si>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</si>
  <si>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</si>
  <si>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</si>
  <si>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</si>
  <si>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</si>
  <si>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</si>
  <si>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</si>
  <si>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</si>
  <si>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</si>
  <si>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</si>
  <si>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</si>
  <si>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</si>
  <si>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</si>
  <si>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</si>
  <si>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</si>
  <si>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</si>
  <si>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</si>
  <si>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</si>
  <si>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</si>
  <si>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</si>
  <si>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</si>
  <si>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</si>
  <si>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</si>
  <si>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</si>
  <si>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</si>
  <si>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</si>
  <si>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</si>
  <si>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</si>
  <si>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</si>
  <si>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</si>
  <si>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</si>
  <si>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</si>
  <si>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</si>
  <si>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</si>
  <si>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</si>
  <si>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</si>
  <si>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</si>
  <si>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</si>
  <si>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</si>
  <si>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</si>
  <si>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</si>
  <si>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</si>
  <si>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</si>
  <si>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</si>
  <si>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</si>
  <si>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</si>
  <si>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</si>
  <si>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</si>
  <si>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</si>
  <si>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</si>
  <si>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</si>
  <si>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</si>
  <si>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</si>
  <si>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</si>
  <si>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</si>
  <si>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</si>
  <si>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</si>
  <si>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</si>
  <si>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</si>
  <si>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</si>
  <si>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</si>
  <si>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</si>
  <si>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</si>
  <si>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</si>
  <si>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</si>
  <si>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</si>
  <si>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</si>
  <si>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</si>
  <si>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</si>
  <si>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</si>
  <si>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</si>
  <si>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</si>
  <si>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</si>
  <si>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</si>
  <si>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</si>
  <si>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</si>
  <si>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</si>
  <si>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</si>
  <si>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</si>
  <si>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</si>
  <si>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</si>
  <si>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</si>
  <si>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</si>
  <si>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</si>
  <si>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</si>
  <si>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</si>
  <si>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</si>
  <si>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</si>
  <si>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</si>
  <si>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</si>
  <si>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</si>
  <si>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</si>
  <si>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</si>
  <si>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</si>
  <si>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</si>
  <si>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</si>
  <si>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</si>
  <si>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</si>
  <si>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</si>
  <si>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</si>
  <si>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</si>
  <si>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</si>
  <si>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</si>
  <si>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</si>
  <si>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</si>
  <si>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</si>
  <si>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</si>
  <si>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</si>
  <si>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</si>
  <si>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</si>
  <si>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</si>
  <si>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</si>
  <si>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</si>
  <si>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</si>
  <si>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</si>
  <si>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</si>
  <si>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</si>
  <si>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</si>
  <si>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</si>
  <si>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</si>
  <si>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</si>
  <si>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</si>
  <si>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</si>
  <si>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</si>
  <si>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</si>
  <si>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</si>
  <si>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</si>
  <si>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</si>
  <si>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</si>
  <si>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</si>
  <si>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</si>
  <si>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</si>
  <si>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</si>
  <si>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</si>
  <si>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</si>
  <si>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</si>
  <si>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</si>
  <si>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</si>
  <si>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</si>
  <si>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</si>
  <si>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</si>
  <si>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</si>
  <si>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</si>
  <si>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</si>
  <si>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</si>
  <si>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</si>
  <si>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</si>
  <si>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</si>
  <si>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</si>
  <si>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</si>
  <si>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</si>
  <si>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</si>
  <si>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</si>
  <si>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</si>
  <si>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</si>
  <si>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</si>
  <si>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</si>
  <si>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</si>
  <si>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</si>
  <si>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</si>
  <si>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</si>
  <si>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</si>
  <si>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</si>
  <si>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</si>
  <si>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</si>
  <si>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</si>
  <si>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</si>
  <si>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</si>
  <si>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</si>
  <si>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</si>
  <si>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</si>
  <si>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</si>
  <si>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</si>
  <si>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</si>
  <si>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</si>
  <si>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</si>
  <si>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</si>
  <si>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</si>
  <si>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</si>
  <si>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</si>
  <si>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</si>
  <si>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</si>
  <si>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</si>
  <si>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</si>
  <si>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</si>
  <si>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</si>
  <si>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</si>
  <si>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</si>
  <si>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</si>
  <si>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</si>
  <si>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</si>
  <si>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</si>
  <si>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</si>
  <si>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</si>
  <si>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</si>
  <si>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</si>
  <si>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</si>
  <si>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</si>
  <si>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</si>
  <si>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</si>
  <si>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</si>
  <si>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</si>
  <si>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</si>
  <si>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</si>
  <si>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</si>
  <si>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</si>
  <si>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</si>
  <si>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</si>
  <si>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</si>
  <si>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</si>
  <si>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</si>
  <si>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</si>
  <si>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</si>
  <si>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</si>
  <si>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</si>
  <si>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</si>
  <si>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</si>
  <si>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</si>
  <si>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</si>
  <si>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</si>
  <si>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</si>
  <si>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</si>
  <si>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</si>
  <si>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</si>
  <si>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</si>
  <si>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</si>
  <si>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</si>
  <si>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</si>
  <si>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</si>
  <si>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</si>
  <si>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</si>
  <si>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</si>
  <si>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</si>
  <si>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</si>
  <si>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</si>
  <si>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</si>
  <si>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</si>
  <si>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</si>
  <si>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</si>
  <si>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</si>
  <si>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</si>
  <si>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</si>
  <si>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</si>
  <si>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</si>
  <si>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</si>
  <si>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</si>
  <si>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</si>
  <si>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</si>
  <si>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</si>
  <si>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</si>
  <si>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</si>
  <si>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</si>
  <si>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</si>
  <si>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</si>
  <si>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</si>
  <si>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</si>
  <si>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</si>
  <si>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</si>
  <si>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</si>
  <si>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</si>
  <si>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</si>
  <si>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</si>
  <si>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</si>
  <si>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</si>
  <si>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</si>
  <si>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</si>
  <si>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</si>
  <si>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</si>
  <si>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</si>
  <si>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</si>
  <si>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</si>
  <si>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</si>
  <si>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</si>
  <si>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</si>
  <si>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</si>
  <si>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</si>
  <si>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</si>
  <si>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</si>
  <si>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</si>
  <si>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</si>
  <si>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</si>
  <si>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</si>
  <si>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</si>
  <si>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</si>
  <si>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</si>
  <si>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</si>
  <si>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</si>
  <si>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</si>
  <si>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</si>
  <si>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</si>
  <si>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</si>
  <si>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</si>
  <si>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</si>
  <si>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</si>
  <si>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</si>
  <si>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</si>
  <si>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</si>
  <si>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</si>
  <si>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</si>
  <si>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</si>
  <si>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</si>
  <si>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</si>
  <si>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</si>
  <si>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</si>
  <si>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</si>
  <si>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</si>
  <si>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</si>
  <si>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</si>
  <si>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</si>
  <si>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</si>
  <si>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</si>
  <si>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</si>
  <si>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</si>
  <si>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</si>
  <si>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</si>
  <si>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</si>
  <si>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</si>
  <si>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</si>
  <si>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</si>
  <si>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</si>
  <si>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</si>
  <si>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</si>
  <si>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</si>
  <si>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</si>
  <si>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</si>
  <si>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</si>
  <si>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</si>
  <si>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</si>
  <si>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</si>
  <si>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</si>
  <si>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</si>
  <si>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</si>
  <si>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</si>
  <si>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</si>
  <si>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</si>
  <si>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</si>
  <si>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</si>
  <si>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</si>
  <si>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</si>
  <si>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</si>
  <si>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</si>
  <si>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</si>
  <si>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</si>
  <si>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</si>
  <si>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</si>
  <si>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</si>
  <si>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</si>
  <si>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</si>
  <si>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</si>
  <si>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</si>
  <si>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</si>
  <si>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</si>
  <si>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</si>
  <si>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</si>
  <si>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</si>
  <si>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</si>
  <si>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</si>
  <si>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</si>
  <si>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</si>
  <si>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</si>
  <si>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</si>
  <si>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</si>
  <si>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</si>
  <si>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</si>
  <si>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</si>
  <si>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</si>
  <si>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</si>
  <si>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</si>
  <si>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</si>
  <si>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</si>
  <si>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</si>
  <si>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</si>
  <si>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</si>
  <si>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</si>
  <si>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</si>
  <si>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</si>
  <si>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</si>
  <si>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</si>
  <si>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</si>
  <si>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</si>
  <si>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</si>
  <si>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</si>
  <si>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</si>
  <si>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</si>
  <si>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</si>
  <si>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</si>
  <si>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</si>
  <si>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</si>
  <si>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</si>
  <si>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</si>
  <si>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</si>
  <si>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</si>
  <si>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</si>
  <si>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</si>
  <si>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</si>
  <si>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</si>
  <si>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</si>
  <si>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</si>
  <si>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</si>
  <si>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</si>
  <si>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</si>
  <si>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</si>
  <si>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</si>
  <si>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</si>
  <si>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</si>
  <si>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</si>
  <si>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</si>
  <si>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</si>
  <si>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</si>
  <si>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</si>
  <si>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</si>
  <si>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</si>
  <si>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</si>
  <si>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</si>
  <si>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</si>
  <si>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</si>
  <si>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</si>
  <si>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</si>
  <si>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</si>
  <si>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</si>
  <si>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</si>
  <si>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</si>
  <si>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</si>
  <si>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</si>
  <si>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</si>
  <si>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</si>
  <si>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</si>
  <si>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</si>
  <si>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</si>
  <si>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</si>
  <si>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</si>
  <si>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</si>
  <si>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</si>
  <si>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</si>
  <si>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</si>
  <si>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</si>
  <si>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</si>
  <si>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</si>
  <si>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</si>
  <si>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</si>
  <si>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</si>
  <si>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</si>
  <si>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</si>
  <si>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</si>
  <si>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</si>
  <si>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</si>
  <si>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</si>
  <si>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</si>
  <si>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</si>
  <si>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</si>
  <si>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</si>
  <si>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</si>
  <si>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</si>
  <si>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</si>
  <si>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</si>
  <si>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</si>
  <si>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</si>
  <si>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</si>
  <si>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</si>
  <si>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</si>
  <si>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</si>
  <si>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</si>
  <si>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</si>
  <si>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</si>
  <si>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</si>
  <si>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</si>
  <si>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</si>
  <si>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</si>
  <si>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</si>
  <si>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</si>
  <si>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</si>
  <si>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</si>
  <si>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</si>
  <si>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</si>
  <si>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</si>
  <si>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</si>
  <si>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</si>
  <si>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</si>
  <si>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</si>
  <si>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</si>
  <si>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</si>
  <si>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</si>
  <si>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</si>
  <si>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</si>
  <si>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</si>
  <si>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</si>
  <si>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</si>
  <si>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</si>
  <si>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</si>
  <si>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</si>
  <si>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</si>
  <si>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</si>
  <si>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</si>
  <si>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</si>
  <si>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</si>
  <si>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</si>
  <si>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</si>
  <si>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</si>
  <si>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</si>
  <si>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</si>
  <si>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</si>
  <si>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</si>
  <si>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</si>
  <si>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</si>
  <si>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</si>
  <si>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</si>
  <si>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</si>
  <si>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</si>
  <si>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</si>
  <si>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</si>
  <si>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</si>
  <si>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</si>
  <si>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</si>
  <si>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</si>
  <si>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</si>
  <si>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</si>
  <si>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</si>
  <si>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</si>
  <si>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</si>
  <si>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</si>
  <si>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</si>
  <si>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</si>
  <si>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</si>
  <si>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</si>
  <si>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</si>
  <si>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</si>
  <si>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</si>
  <si>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</si>
  <si>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</si>
  <si>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</si>
  <si>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</si>
  <si>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</si>
  <si>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</si>
  <si>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</si>
  <si>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</si>
  <si>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</si>
  <si>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</si>
  <si>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</si>
  <si>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</si>
  <si>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</si>
  <si>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</si>
  <si>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</si>
  <si>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</si>
  <si>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</si>
  <si>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</si>
  <si>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</si>
  <si>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</si>
  <si>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</si>
  <si>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</si>
  <si>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</si>
  <si>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</si>
  <si>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</si>
  <si>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</si>
  <si>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</si>
  <si>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</si>
  <si>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</si>
  <si>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</si>
  <si>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</si>
  <si>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</si>
  <si>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</si>
  <si>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</si>
  <si>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</si>
  <si>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</si>
  <si>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</si>
  <si>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</si>
  <si>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</si>
  <si>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</si>
  <si>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</si>
  <si>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</si>
  <si>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</si>
  <si>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</si>
  <si>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</si>
  <si>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</si>
  <si>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</si>
  <si>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</si>
  <si>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</si>
  <si>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</si>
  <si>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</si>
  <si>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</si>
  <si>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</si>
  <si>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</si>
  <si>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</si>
  <si>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</si>
  <si>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</si>
  <si>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</si>
  <si>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</si>
  <si>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</si>
  <si>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</si>
  <si>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</si>
  <si>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</si>
  <si>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</si>
  <si>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</si>
  <si>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</si>
  <si>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</si>
  <si>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</si>
  <si>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</si>
  <si>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</si>
  <si>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</si>
  <si>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</si>
  <si>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</si>
  <si>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</si>
  <si>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</si>
  <si>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</si>
  <si>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</si>
  <si>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</si>
  <si>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</si>
  <si>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</si>
  <si>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</si>
  <si>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</si>
  <si>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</si>
  <si>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</si>
  <si>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</si>
  <si>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</si>
  <si>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</si>
  <si>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</si>
  <si>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</si>
  <si>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</si>
  <si>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</si>
  <si>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</si>
  <si>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</si>
  <si>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</si>
  <si>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</si>
  <si>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</si>
  <si>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</si>
  <si>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</si>
  <si>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</si>
  <si>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</si>
  <si>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</si>
  <si>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</si>
  <si>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</si>
  <si>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</si>
  <si>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</si>
  <si>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</si>
  <si>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</si>
  <si>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</si>
  <si>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</si>
  <si>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</si>
  <si>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</si>
  <si>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</si>
  <si>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</si>
  <si>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</si>
  <si>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</si>
  <si>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</si>
  <si>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</si>
  <si>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</si>
  <si>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</si>
  <si>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</si>
  <si>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</si>
  <si>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</si>
  <si>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</si>
  <si>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</si>
  <si>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</si>
  <si>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</si>
  <si>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</si>
  <si>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</si>
  <si>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</si>
  <si>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</si>
  <si>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</si>
  <si>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</si>
  <si>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</si>
  <si>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</si>
  <si>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</si>
  <si>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</si>
  <si>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</si>
  <si>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</si>
  <si>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</si>
  <si>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</si>
  <si>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</si>
  <si>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</si>
  <si>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</si>
  <si>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</si>
  <si>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</si>
  <si>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</si>
  <si>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</si>
  <si>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</si>
  <si>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</si>
  <si>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</si>
  <si>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</si>
  <si>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</si>
  <si>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</si>
  <si>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</si>
  <si>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</si>
  <si>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</si>
  <si>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</si>
  <si>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</si>
  <si>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</si>
  <si>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</si>
  <si>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</si>
  <si>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</si>
  <si>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</si>
  <si>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</si>
  <si>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</si>
  <si>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</si>
  <si>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</si>
  <si>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</si>
  <si>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</si>
  <si>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</si>
  <si>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</si>
  <si>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</si>
  <si>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</si>
  <si>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</si>
  <si>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</si>
  <si>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</si>
  <si>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</si>
  <si>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</si>
  <si>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</si>
  <si>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</si>
  <si>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</si>
  <si>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</si>
  <si>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</si>
  <si>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</si>
  <si>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</si>
  <si>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</si>
  <si>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</si>
  <si>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</si>
  <si>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</si>
  <si>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</si>
  <si>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</si>
  <si>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</si>
  <si>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</si>
  <si>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</si>
  <si>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</si>
  <si>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</si>
  <si>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</si>
  <si>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</si>
  <si>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</si>
  <si>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</si>
  <si>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</si>
  <si>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</si>
  <si>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</si>
  <si>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</si>
  <si>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</si>
  <si>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</si>
  <si>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</si>
  <si>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</si>
  <si>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</si>
  <si>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</si>
  <si>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</si>
  <si>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</si>
  <si>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</si>
  <si>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</si>
  <si>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</si>
  <si>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</si>
  <si>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</si>
  <si>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</si>
  <si>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</si>
  <si>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</si>
  <si>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</si>
  <si>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</si>
  <si>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</si>
  <si>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</si>
  <si>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</si>
  <si>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</si>
  <si>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</si>
  <si>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</si>
  <si>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</si>
  <si>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</si>
  <si>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</si>
  <si>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</si>
  <si>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</si>
  <si>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</si>
  <si>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</si>
  <si>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</si>
  <si>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</si>
  <si>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</si>
  <si>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</si>
  <si>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</si>
  <si>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</si>
  <si>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</si>
  <si>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</si>
  <si>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</si>
  <si>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</si>
  <si>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</si>
  <si>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</si>
  <si>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</si>
  <si>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</si>
  <si>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</si>
  <si>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</si>
  <si>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</si>
  <si>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</si>
  <si>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</si>
  <si>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</si>
  <si>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</si>
  <si>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</si>
  <si>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</si>
  <si>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</si>
  <si>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</si>
  <si>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</si>
  <si>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</si>
  <si>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</si>
  <si>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</si>
  <si>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</si>
  <si>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</si>
  <si>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</si>
  <si>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</si>
  <si>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</si>
  <si>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</si>
  <si>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</si>
  <si>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</si>
  <si>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</si>
  <si>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</si>
  <si>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</si>
  <si>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</si>
  <si>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</si>
  <si>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</si>
  <si>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</si>
  <si>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</si>
  <si>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</si>
  <si>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</si>
  <si>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</si>
  <si>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</si>
  <si>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</si>
  <si>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</si>
  <si>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</si>
  <si>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</si>
  <si>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</si>
  <si>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</si>
  <si>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</si>
  <si>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</si>
  <si>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</si>
  <si>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</si>
  <si>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</si>
  <si>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</si>
  <si>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</si>
  <si>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</si>
  <si>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</si>
  <si>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</si>
  <si>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</si>
  <si>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</si>
  <si>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</si>
  <si>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</si>
  <si>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</si>
  <si>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</si>
  <si>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</si>
  <si>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</si>
  <si>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</si>
  <si>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</si>
  <si>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</si>
  <si>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</si>
  <si>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</si>
  <si>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</si>
  <si>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</si>
  <si>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</si>
  <si>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</si>
  <si>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</si>
  <si>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</si>
  <si>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</si>
  <si>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</si>
  <si>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</si>
  <si>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</si>
  <si>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</si>
  <si>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</si>
  <si>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</si>
  <si>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</si>
  <si>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</si>
  <si>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</si>
  <si>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</si>
  <si>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</si>
  <si>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</si>
  <si>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</si>
  <si>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</si>
  <si>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</si>
  <si>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</si>
  <si>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</si>
  <si>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</si>
  <si>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</si>
  <si>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</si>
  <si>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</si>
  <si>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</si>
  <si>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</si>
  <si>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</si>
  <si>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</si>
  <si>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</si>
  <si>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</si>
  <si>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</si>
  <si>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</si>
  <si>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</si>
  <si>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</si>
  <si>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</si>
  <si>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</si>
  <si>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</si>
  <si>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</si>
  <si>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</si>
  <si>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</si>
  <si>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</si>
  <si>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</si>
  <si>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</si>
  <si>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</si>
  <si>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</si>
  <si>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</si>
  <si>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</si>
  <si>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</si>
  <si>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</si>
  <si>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</si>
  <si>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</si>
  <si>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</si>
  <si>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</si>
  <si>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</si>
  <si>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</si>
  <si>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</si>
  <si>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</si>
  <si>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</si>
  <si>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</si>
  <si>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</si>
  <si>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</si>
  <si>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</si>
  <si>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</si>
  <si>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</si>
  <si>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</si>
  <si>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</si>
  <si>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</si>
  <si>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</si>
  <si>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</si>
  <si>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</si>
  <si>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</si>
  <si>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</si>
  <si>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</si>
  <si>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</si>
  <si>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</si>
  <si>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</si>
  <si>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</si>
  <si>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</si>
  <si>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</si>
  <si>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</si>
  <si>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</si>
  <si>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</si>
  <si>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</si>
  <si>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</si>
  <si>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</si>
  <si>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</si>
  <si>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</si>
  <si>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</si>
  <si>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</si>
  <si>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</si>
  <si>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</si>
  <si>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</si>
  <si>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</si>
  <si>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</si>
  <si>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</si>
  <si>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</si>
  <si>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</si>
  <si>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</si>
  <si>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</si>
  <si>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</si>
  <si>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</si>
  <si>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</si>
  <si>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</si>
  <si>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</si>
  <si>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</si>
  <si>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</si>
  <si>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</si>
  <si>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</si>
  <si>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</si>
  <si>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</si>
  <si>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</si>
  <si>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</si>
  <si>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</si>
  <si>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</si>
  <si>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</si>
  <si>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</si>
  <si>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</si>
  <si>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</si>
  <si>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</si>
  <si>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</si>
  <si>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</si>
  <si>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</si>
  <si>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</si>
  <si>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</si>
  <si>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</si>
  <si>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</si>
  <si>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</si>
  <si>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</si>
  <si>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</si>
  <si>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</si>
  <si>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</si>
  <si>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</si>
  <si>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</si>
  <si>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</si>
  <si>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</si>
  <si>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</si>
  <si>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</si>
  <si>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</si>
  <si>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</si>
  <si>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</si>
  <si>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</si>
  <si>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</si>
  <si>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</si>
  <si>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</si>
  <si>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</si>
  <si>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</si>
  <si>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</si>
  <si>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</si>
  <si>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</si>
  <si>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</si>
  <si>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</si>
  <si>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</si>
  <si>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</si>
  <si>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</si>
  <si>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</si>
  <si>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</si>
  <si>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</si>
  <si>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</si>
  <si>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</si>
  <si>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</si>
  <si>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</si>
  <si>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</si>
  <si>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</si>
  <si>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</si>
  <si>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</si>
  <si>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</si>
  <si>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</si>
  <si>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</si>
  <si>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</si>
  <si>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</si>
  <si>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</si>
  <si>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</si>
  <si>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</si>
  <si>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</si>
  <si>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</si>
  <si>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</si>
  <si>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</si>
  <si>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</si>
  <si>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</si>
  <si>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</si>
  <si>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</si>
  <si>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</si>
  <si>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</si>
  <si>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</si>
  <si>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</si>
  <si>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</si>
  <si>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</si>
  <si>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</si>
  <si>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</si>
  <si>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</si>
  <si>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</si>
  <si>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</si>
  <si>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</si>
  <si>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</si>
  <si>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</si>
  <si>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</si>
  <si>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</si>
  <si>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</si>
  <si>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</si>
  <si>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</si>
  <si>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</si>
  <si>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</si>
  <si>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</si>
  <si>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</si>
  <si>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</si>
  <si>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</si>
  <si>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</si>
  <si>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</si>
  <si>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</si>
  <si>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</si>
  <si>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</si>
  <si>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</si>
  <si>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</si>
  <si>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</si>
  <si>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</si>
  <si>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</si>
  <si>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</si>
  <si>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</si>
  <si>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</si>
  <si>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</si>
  <si>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</si>
  <si>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</si>
  <si>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</si>
  <si>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</si>
  <si>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</si>
  <si>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</si>
  <si>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</si>
  <si>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</si>
  <si>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</si>
  <si>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</si>
  <si>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</si>
  <si>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</si>
  <si>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</si>
  <si>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</si>
  <si>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</si>
  <si>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</si>
  <si>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</si>
  <si>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</si>
  <si>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</si>
  <si>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</si>
  <si>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</si>
  <si>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</si>
  <si>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</si>
  <si>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</si>
  <si>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</si>
  <si>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</si>
  <si>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</si>
  <si>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</si>
  <si>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</si>
  <si>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</si>
  <si>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</si>
  <si>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</si>
  <si>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</si>
  <si>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</si>
  <si>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</si>
  <si>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</si>
  <si>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</si>
  <si>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</si>
  <si>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</si>
  <si>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</si>
  <si>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</si>
  <si>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</si>
  <si>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</si>
  <si>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</si>
  <si>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</si>
  <si>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</si>
  <si>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</si>
  <si>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</si>
  <si>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</si>
  <si>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</si>
  <si>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</si>
  <si>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</si>
  <si>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</si>
  <si>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</si>
  <si>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</si>
  <si>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</si>
  <si>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</si>
  <si>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</si>
  <si>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</si>
  <si>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</si>
  <si>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</si>
  <si>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</si>
  <si>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</si>
  <si>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</si>
  <si>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</si>
  <si>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</si>
  <si>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</si>
  <si>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</si>
  <si>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</si>
  <si>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</si>
  <si>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</si>
  <si>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</si>
  <si>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</si>
  <si>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</si>
  <si>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</si>
  <si>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</si>
  <si>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</si>
  <si>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</si>
  <si>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</si>
  <si>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</si>
  <si>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</si>
  <si>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</si>
  <si>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</si>
  <si>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</si>
  <si>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</si>
  <si>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</si>
  <si>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</si>
  <si>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</si>
  <si>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</si>
  <si>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</si>
  <si>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</si>
  <si>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</si>
  <si>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</si>
  <si>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</si>
  <si>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</si>
  <si>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</si>
  <si>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</si>
  <si>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</si>
  <si>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</si>
  <si>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</si>
  <si>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</si>
  <si>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</si>
  <si>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</si>
  <si>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</si>
  <si>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</si>
  <si>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</si>
  <si>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</si>
  <si>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</si>
  <si>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</si>
  <si>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</si>
  <si>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</si>
  <si>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</si>
  <si>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</si>
  <si>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</si>
  <si>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</si>
  <si>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</si>
  <si>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</si>
  <si>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</si>
  <si>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</si>
  <si>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</si>
  <si>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</si>
  <si>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</si>
  <si>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</si>
  <si>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</si>
  <si>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</si>
  <si>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</si>
  <si>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</si>
  <si>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</si>
  <si>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</si>
  <si>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</si>
  <si>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</si>
  <si>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</si>
  <si>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</si>
  <si>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</si>
  <si>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</si>
  <si>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</si>
  <si>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</si>
  <si>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</si>
  <si>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</si>
  <si>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</si>
  <si>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</si>
  <si>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</si>
  <si>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</si>
  <si>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</si>
  <si>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</si>
  <si>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</si>
  <si>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</si>
  <si>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</si>
  <si>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</si>
  <si>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</si>
  <si>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</si>
  <si>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</si>
  <si>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</si>
  <si>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</si>
  <si>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</si>
  <si>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</si>
  <si>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</si>
  <si>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</si>
  <si>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</si>
  <si>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</si>
  <si>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</si>
  <si>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</si>
  <si>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</si>
  <si>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</si>
  <si>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</si>
  <si>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</si>
  <si>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</si>
  <si>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</si>
  <si>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</si>
  <si>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</si>
  <si>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</si>
  <si>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</si>
  <si>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</si>
  <si>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</si>
  <si>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</si>
  <si>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</si>
  <si>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</si>
  <si>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</si>
  <si>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</si>
  <si>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</si>
  <si>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</si>
  <si>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</si>
  <si>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</si>
  <si>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</si>
  <si>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</si>
  <si>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</si>
  <si>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</si>
  <si>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</si>
  <si>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</si>
  <si>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</si>
  <si>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</si>
  <si>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</si>
  <si>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</si>
  <si>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</si>
  <si>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</si>
  <si>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</si>
  <si>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</si>
  <si>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</si>
  <si>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</si>
  <si>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</si>
  <si>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</si>
  <si>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</si>
  <si>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</si>
  <si>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</si>
  <si>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</si>
  <si>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</si>
  <si>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</si>
  <si>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</si>
  <si>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</si>
  <si>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</si>
  <si>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</si>
  <si>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</si>
  <si>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</si>
  <si>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</si>
  <si>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</si>
  <si>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</si>
  <si>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</si>
  <si>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</si>
  <si>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</si>
  <si>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</si>
  <si>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</si>
  <si>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</si>
  <si>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</si>
  <si>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</si>
  <si>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</si>
  <si>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</si>
  <si>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</si>
  <si>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</si>
  <si>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</si>
  <si>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</si>
  <si>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</si>
  <si>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</si>
  <si>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</si>
  <si>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</si>
  <si>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</si>
  <si>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</si>
  <si>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</si>
  <si>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</si>
  <si>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</si>
  <si>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</si>
  <si>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</si>
  <si>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</si>
  <si>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</si>
  <si>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</si>
  <si>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</si>
  <si>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</si>
  <si>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</si>
  <si>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</si>
  <si>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</si>
  <si>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</si>
  <si>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</si>
  <si>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</si>
  <si>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</si>
  <si>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</si>
  <si>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</si>
  <si>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</si>
  <si>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</si>
  <si>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</si>
  <si>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</si>
  <si>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</si>
  <si>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</si>
  <si>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</si>
  <si>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</si>
  <si>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</si>
  <si>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</si>
  <si>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</si>
  <si>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</si>
  <si>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</si>
  <si>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</si>
  <si>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</si>
  <si>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</si>
  <si>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</si>
  <si>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</si>
  <si>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</si>
  <si>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</si>
  <si>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</si>
  <si>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</si>
  <si>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</si>
  <si>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</si>
  <si>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</si>
  <si>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</si>
  <si>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</si>
  <si>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</si>
  <si>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</si>
  <si>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</si>
  <si>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</si>
  <si>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</si>
  <si>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</si>
  <si>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</si>
  <si>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</si>
  <si>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</si>
  <si>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</si>
  <si>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</si>
  <si>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</si>
  <si>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</si>
  <si>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</si>
  <si>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</si>
  <si>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</si>
  <si>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</si>
  <si>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</si>
  <si>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</si>
  <si>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</si>
  <si>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</si>
  <si>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</si>
  <si>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</si>
  <si>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</si>
  <si>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</si>
  <si>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</si>
  <si>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</si>
  <si>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</si>
  <si>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</si>
  <si>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</si>
  <si>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</si>
  <si>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</si>
  <si>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</si>
  <si>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</si>
  <si>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</si>
  <si>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</si>
  <si>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</si>
  <si>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</si>
  <si>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</si>
  <si>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</si>
  <si>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</si>
  <si>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</si>
  <si>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</si>
  <si>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</si>
  <si>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</si>
  <si>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</si>
  <si>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</si>
  <si>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</si>
  <si>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</si>
  <si>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</si>
  <si>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</si>
  <si>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</si>
  <si>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</si>
  <si>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</si>
  <si>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</si>
  <si>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</si>
  <si>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</si>
  <si>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</si>
  <si>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</si>
  <si>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</si>
  <si>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</si>
  <si>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</si>
  <si>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</si>
  <si>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</si>
  <si>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</si>
  <si>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</si>
  <si>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</si>
  <si>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</si>
  <si>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</si>
  <si>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</si>
  <si>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</si>
  <si>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</si>
  <si>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</si>
  <si>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</si>
  <si>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</si>
  <si>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</si>
  <si>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</si>
  <si>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</si>
  <si>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</si>
  <si>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</si>
  <si>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</si>
  <si>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</si>
  <si>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</si>
  <si>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</si>
  <si>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</si>
  <si>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</si>
  <si>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</si>
  <si>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</si>
  <si>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</si>
  <si>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</si>
  <si>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</si>
  <si>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</si>
  <si>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</si>
  <si>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</si>
  <si>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</si>
  <si>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</si>
  <si>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</si>
  <si>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</si>
  <si>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</si>
  <si>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</si>
  <si>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</si>
  <si>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</si>
  <si>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</si>
  <si>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</si>
  <si>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</si>
  <si>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</si>
  <si>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</si>
  <si>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</si>
  <si>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</si>
  <si>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</si>
  <si>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</si>
  <si>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</si>
  <si>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</si>
  <si>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</si>
  <si>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</si>
  <si>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</si>
  <si>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</si>
  <si>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</si>
  <si>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</si>
  <si>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</si>
  <si>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</si>
  <si>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</si>
  <si>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</si>
  <si>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</si>
  <si>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</si>
  <si>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</si>
  <si>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</si>
  <si>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</si>
  <si>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</si>
  <si>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</si>
  <si>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</si>
  <si>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</si>
  <si>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</si>
  <si>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</si>
  <si>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</si>
  <si>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</si>
  <si>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</si>
  <si>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</si>
  <si>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</si>
  <si>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</si>
  <si>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</si>
  <si>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</si>
  <si>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</si>
  <si>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</si>
  <si>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</si>
  <si>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</si>
  <si>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</si>
  <si>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</si>
  <si>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</si>
  <si>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</si>
  <si>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</si>
  <si>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</si>
  <si>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</si>
  <si>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</si>
  <si>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</si>
  <si>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</si>
  <si>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</si>
  <si>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</si>
  <si>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</si>
  <si>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</si>
  <si>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</si>
  <si>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</si>
  <si>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</si>
  <si>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</si>
  <si>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</si>
  <si>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</si>
  <si>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</si>
  <si>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</si>
  <si>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</si>
  <si>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</si>
  <si>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</si>
  <si>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</si>
  <si>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</si>
  <si>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</si>
  <si>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</si>
  <si>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</si>
  <si>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</si>
  <si>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</si>
  <si>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</si>
  <si>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</si>
  <si>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</si>
  <si>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</si>
  <si>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</si>
  <si>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</si>
  <si>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</si>
  <si>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</si>
  <si>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</si>
  <si>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</si>
  <si>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</si>
  <si>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</si>
  <si>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</si>
  <si>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</si>
  <si>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</si>
  <si>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</si>
  <si>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</si>
  <si>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</si>
  <si>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</si>
  <si>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</si>
  <si>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</si>
  <si>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</si>
  <si>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</si>
  <si>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</si>
  <si>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</si>
  <si>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</si>
  <si>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</si>
  <si>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</si>
  <si>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</si>
  <si>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</si>
  <si>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</si>
  <si>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</si>
  <si>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</si>
  <si>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</si>
  <si>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</si>
  <si>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</si>
  <si>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</si>
  <si>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</si>
  <si>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</si>
  <si>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</si>
  <si>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</si>
  <si>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</si>
  <si>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</si>
  <si>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</si>
  <si>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</si>
  <si>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</si>
  <si>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</si>
  <si>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</si>
  <si>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</si>
  <si>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</si>
  <si>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</si>
  <si>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</si>
  <si>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</si>
  <si>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</si>
  <si>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</si>
  <si>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</si>
  <si>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</si>
  <si>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</si>
  <si>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</si>
  <si>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</si>
  <si>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</si>
  <si>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</si>
  <si>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</si>
  <si>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</si>
  <si>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</si>
  <si>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</si>
  <si>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</si>
  <si>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</si>
  <si>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</si>
  <si>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</si>
  <si>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</si>
  <si>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</si>
  <si>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</si>
  <si>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</si>
  <si>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</si>
  <si>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</si>
  <si>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</si>
  <si>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</si>
  <si>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</si>
  <si>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</si>
  <si>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</si>
  <si>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</si>
  <si>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</si>
  <si>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</si>
  <si>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</si>
  <si>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</si>
  <si>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</si>
  <si>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</si>
  <si>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</si>
  <si>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</si>
  <si>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</si>
  <si>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</si>
  <si>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</si>
  <si>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</si>
  <si>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</si>
  <si>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</si>
  <si>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</si>
  <si>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</si>
  <si>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</si>
  <si>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</si>
  <si>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</si>
  <si>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</si>
  <si>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</si>
  <si>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</si>
  <si>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</si>
  <si>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</si>
  <si>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</si>
  <si>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</si>
  <si>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</si>
  <si>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</si>
  <si>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</si>
  <si>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</si>
  <si>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</si>
  <si>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</si>
  <si>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</si>
  <si>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</si>
  <si>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</si>
  <si>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</si>
  <si>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</si>
  <si>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</si>
  <si>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</si>
  <si>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</si>
  <si>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</si>
  <si>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</si>
  <si>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</si>
  <si>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</si>
  <si>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</si>
  <si>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</si>
  <si>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</si>
  <si>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</si>
  <si>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</si>
  <si>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</si>
  <si>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</si>
  <si>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</si>
  <si>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</si>
  <si>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</si>
  <si>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</si>
  <si>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</si>
  <si>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</si>
  <si>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</si>
  <si>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</si>
  <si>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</si>
  <si>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</si>
  <si>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</si>
  <si>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</si>
  <si>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</si>
  <si>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</si>
  <si>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</si>
  <si>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</si>
  <si>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</si>
  <si>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</si>
  <si>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</si>
  <si>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</si>
  <si>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</si>
  <si>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</si>
  <si>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</si>
  <si>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</si>
  <si>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</si>
  <si>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</si>
  <si>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</si>
  <si>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</si>
  <si>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</si>
  <si>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</si>
  <si>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</si>
  <si>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</si>
  <si>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</si>
  <si>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</si>
  <si>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</si>
  <si>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</si>
  <si>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</si>
  <si>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</si>
  <si>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</si>
  <si>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</si>
  <si>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</si>
  <si>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</si>
  <si>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</si>
  <si>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</si>
  <si>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</si>
  <si>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</si>
  <si>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</si>
  <si>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</si>
  <si>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</si>
  <si>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</si>
  <si>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</si>
  <si>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</si>
  <si>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</si>
  <si>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</si>
  <si>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</si>
  <si>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</si>
  <si>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</si>
  <si>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</si>
  <si>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</si>
  <si>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</si>
  <si>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</si>
  <si>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</si>
  <si>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</si>
  <si>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</si>
  <si>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</si>
  <si>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</si>
  <si>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</si>
  <si>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</si>
  <si>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</si>
  <si>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</si>
  <si>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</si>
  <si>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</si>
  <si>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</si>
  <si>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</si>
  <si>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</si>
  <si>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</si>
  <si>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</si>
  <si>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</si>
  <si>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</si>
  <si>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</si>
  <si>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</si>
  <si>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</si>
  <si>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</si>
  <si>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</si>
  <si>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</si>
  <si>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</si>
  <si>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</si>
  <si>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</si>
  <si>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</si>
  <si>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</si>
  <si>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</si>
  <si>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</si>
  <si>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</si>
  <si>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</si>
  <si>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</si>
  <si>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</si>
  <si>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</si>
  <si>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</si>
  <si>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</si>
  <si>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</si>
  <si>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</si>
  <si>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</si>
  <si>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</si>
  <si>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</si>
  <si>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</si>
  <si>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</si>
  <si>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</si>
  <si>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</si>
  <si>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</si>
  <si>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</si>
  <si>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</si>
  <si>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</si>
  <si>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</si>
  <si>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</si>
  <si>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</si>
  <si>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</si>
  <si>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</si>
  <si>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</si>
  <si>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</si>
  <si>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</si>
  <si>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</si>
  <si>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</si>
  <si>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</si>
  <si>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</si>
  <si>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</si>
  <si>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</si>
  <si>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</si>
  <si>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</si>
  <si>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</si>
  <si>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</si>
  <si>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</si>
  <si>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</si>
  <si>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</si>
  <si>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</si>
  <si>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</si>
  <si>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</si>
  <si>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</si>
  <si>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</si>
  <si>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</si>
  <si>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</si>
  <si>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</si>
  <si>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</si>
  <si>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</si>
  <si>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</si>
  <si>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</si>
  <si>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</si>
  <si>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</si>
  <si>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</si>
  <si>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</si>
  <si>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</si>
  <si>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</si>
  <si>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</si>
  <si>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</si>
  <si>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</si>
  <si>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</si>
  <si>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</si>
  <si>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</si>
  <si>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</si>
  <si>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</si>
  <si>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</si>
  <si>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</si>
  <si>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</si>
  <si>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</si>
  <si>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</si>
  <si>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</si>
  <si>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</si>
  <si>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</si>
  <si>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</si>
  <si>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</si>
  <si>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</si>
  <si>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</si>
  <si>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</si>
  <si>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</si>
  <si>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</si>
  <si>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</si>
  <si>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</si>
  <si>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</si>
  <si>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</si>
  <si>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</si>
  <si>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</si>
  <si>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</si>
  <si>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</si>
  <si>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</si>
  <si>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</si>
  <si>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</si>
  <si>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</si>
  <si>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</si>
  <si>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</si>
  <si>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</si>
  <si>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</si>
  <si>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</si>
  <si>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</si>
  <si>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</si>
  <si>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</si>
  <si>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</si>
  <si>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</si>
  <si>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</si>
  <si>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</si>
  <si>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</si>
  <si>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</si>
  <si>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</si>
  <si>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</si>
  <si>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</si>
  <si>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</si>
  <si>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</si>
  <si>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</si>
  <si>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</si>
  <si>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</si>
  <si>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</si>
  <si>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</si>
  <si>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</si>
  <si>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</si>
  <si>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</si>
  <si>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</si>
  <si>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</si>
  <si>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</si>
  <si>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</si>
  <si>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</si>
  <si>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</si>
  <si>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</si>
  <si>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</si>
  <si>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</si>
  <si>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</si>
  <si>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</si>
  <si>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</si>
  <si>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</si>
  <si>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</si>
  <si>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</si>
  <si>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</si>
  <si>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</si>
  <si>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</si>
  <si>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</si>
  <si>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</si>
  <si>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</si>
  <si>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</si>
  <si>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</si>
  <si>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</si>
  <si>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</si>
  <si>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</si>
  <si>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</si>
  <si>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</si>
  <si>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</si>
  <si>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</si>
  <si>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</si>
  <si>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</si>
  <si>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</si>
  <si>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</si>
  <si>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</si>
  <si>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</si>
  <si>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</si>
  <si>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</si>
  <si>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</si>
  <si>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</si>
  <si>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</si>
  <si>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</si>
  <si>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</si>
  <si>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</si>
  <si>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</si>
  <si>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</si>
  <si>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</si>
  <si>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</si>
  <si>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</si>
  <si>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</si>
  <si>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</si>
  <si>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</si>
  <si>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</si>
  <si>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</si>
  <si>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</si>
  <si>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</si>
  <si>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</si>
  <si>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</si>
  <si>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</si>
  <si>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</si>
  <si>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</si>
  <si>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</si>
  <si>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</si>
  <si>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</si>
  <si>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</si>
  <si>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</si>
  <si>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</si>
  <si>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</si>
  <si>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</si>
  <si>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</si>
  <si>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</si>
  <si>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</si>
  <si>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</si>
  <si>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</si>
  <si>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</si>
  <si>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</si>
  <si>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</si>
  <si>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</si>
  <si>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</si>
  <si>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</si>
  <si>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</si>
  <si>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</si>
  <si>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</si>
  <si>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</si>
  <si>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</si>
  <si>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</si>
  <si>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</si>
  <si>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</si>
  <si>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</si>
  <si>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</si>
  <si>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</si>
  <si>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</si>
  <si>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</si>
  <si>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</si>
  <si>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</si>
  <si>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</si>
  <si>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</si>
  <si>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</si>
  <si>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</si>
  <si>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</si>
  <si>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</si>
  <si>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</si>
  <si>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</si>
  <si>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</si>
  <si>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</si>
  <si>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</si>
  <si>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</si>
  <si>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</si>
  <si>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</si>
  <si>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</si>
  <si>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</si>
  <si>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</si>
  <si>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</si>
  <si>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</si>
  <si>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</si>
  <si>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</si>
  <si>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</si>
  <si>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</si>
  <si>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</si>
  <si>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</si>
  <si>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</si>
  <si>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</si>
  <si>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</si>
  <si>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</si>
  <si>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</si>
  <si>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</si>
  <si>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</si>
  <si>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</si>
  <si>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</si>
  <si>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</si>
  <si>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</si>
  <si>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</si>
  <si>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</si>
  <si>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</si>
  <si>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</si>
  <si>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</si>
  <si>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</si>
  <si>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</si>
  <si>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</si>
  <si>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</si>
  <si>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</si>
  <si>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</si>
  <si>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</si>
  <si>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</si>
  <si>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</si>
  <si>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</si>
  <si>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</si>
  <si>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</si>
  <si>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</si>
  <si>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</si>
  <si>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</si>
  <si>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</si>
  <si>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</si>
  <si>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</si>
  <si>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</si>
  <si>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</si>
  <si>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</si>
  <si>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</si>
  <si>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</si>
  <si>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</si>
  <si>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</si>
  <si>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</si>
  <si>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</si>
  <si>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</si>
  <si>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</si>
  <si>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</si>
  <si>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</si>
  <si>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</si>
  <si>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</si>
  <si>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</si>
  <si>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</si>
  <si>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</si>
  <si>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</si>
  <si>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</si>
  <si>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</si>
  <si>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</si>
  <si>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</si>
  <si>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</si>
  <si>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</si>
  <si>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</si>
  <si>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</si>
  <si>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</si>
  <si>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</si>
  <si>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</si>
  <si>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</si>
  <si>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</si>
  <si>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</si>
  <si>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</si>
  <si>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</si>
  <si>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</si>
  <si>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</si>
  <si>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</si>
  <si>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</si>
  <si>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</si>
  <si>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</si>
  <si>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</si>
  <si>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</si>
  <si>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</si>
  <si>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</si>
  <si>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</si>
  <si>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</si>
  <si>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</si>
  <si>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</si>
  <si>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</si>
  <si>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</si>
  <si>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</si>
  <si>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</si>
  <si>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</si>
  <si>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</si>
  <si>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</si>
  <si>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</si>
  <si>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</si>
  <si>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</si>
  <si>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</si>
  <si>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</si>
  <si>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</si>
  <si>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</si>
  <si>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</si>
  <si>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</si>
  <si>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</si>
  <si>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</si>
  <si>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</si>
  <si>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</si>
  <si>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</si>
  <si>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</si>
  <si>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</si>
  <si>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</si>
  <si>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</si>
  <si>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</si>
  <si>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</si>
  <si>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</si>
  <si>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</si>
  <si>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</si>
  <si>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</si>
  <si>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</si>
  <si>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</si>
  <si>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</si>
  <si>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</si>
  <si>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</si>
  <si>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</si>
  <si>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</si>
  <si>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</si>
  <si>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</si>
  <si>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</si>
  <si>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</si>
  <si>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</si>
  <si>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</si>
  <si>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</si>
  <si>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</si>
  <si>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</si>
  <si>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</si>
  <si>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</si>
  <si>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</si>
  <si>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</si>
  <si>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</si>
  <si>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</si>
  <si>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</si>
  <si>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</si>
  <si>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</si>
  <si>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</si>
  <si>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</si>
  <si>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</si>
  <si>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</si>
  <si>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</si>
  <si>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</si>
  <si>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</si>
  <si>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</si>
  <si>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</si>
  <si>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</si>
  <si>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</si>
  <si>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</si>
  <si>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</si>
  <si>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</si>
  <si>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</si>
  <si>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</si>
  <si>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</si>
  <si>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</si>
  <si>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</si>
  <si>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</si>
  <si>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</si>
  <si>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</si>
  <si>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</si>
  <si>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</si>
  <si>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</si>
  <si>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</si>
  <si>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</si>
  <si>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</si>
  <si>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</si>
  <si>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</si>
  <si>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</si>
  <si>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</si>
  <si>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</si>
  <si>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</si>
  <si>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</si>
  <si>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</si>
  <si>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</si>
  <si>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</si>
  <si>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</si>
  <si>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</si>
  <si>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</si>
  <si>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</si>
  <si>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</si>
  <si>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</si>
  <si>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</si>
  <si>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</si>
  <si>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</si>
  <si>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</si>
  <si>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</si>
  <si>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</si>
  <si>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</si>
  <si>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</si>
  <si>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</si>
  <si>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</si>
  <si>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</si>
  <si>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</si>
  <si>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</si>
  <si>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</si>
  <si>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</si>
  <si>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</si>
  <si>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</si>
  <si>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</si>
  <si>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</si>
  <si>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</si>
  <si>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</si>
  <si>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</si>
  <si>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</si>
  <si>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</si>
  <si>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</si>
  <si>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</si>
  <si>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</si>
  <si>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</si>
  <si>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</si>
  <si>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</si>
  <si>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</si>
  <si>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</si>
  <si>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</si>
  <si>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</si>
  <si>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</si>
  <si>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</si>
  <si>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</si>
  <si>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</si>
  <si>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</si>
  <si>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</si>
  <si>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</si>
  <si>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</si>
  <si>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</si>
  <si>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</si>
  <si>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</si>
  <si>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</si>
  <si>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</si>
  <si>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</si>
  <si>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</si>
  <si>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</si>
  <si>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</si>
  <si>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</si>
  <si>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</si>
  <si>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</si>
  <si>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</si>
  <si>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</si>
  <si>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</si>
  <si>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</si>
  <si>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</si>
  <si>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</si>
  <si>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</si>
  <si>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</si>
  <si>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</si>
  <si>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</si>
  <si>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</si>
  <si>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</si>
  <si>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</si>
  <si>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</si>
  <si>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</si>
  <si>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</si>
  <si>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</si>
  <si>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</si>
  <si>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</si>
  <si>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</si>
  <si>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</si>
  <si>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</si>
  <si>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</si>
  <si>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</si>
  <si>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</si>
  <si>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</si>
  <si>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</si>
  <si>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</si>
  <si>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</si>
  <si>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</si>
  <si>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</si>
  <si>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</si>
  <si>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</si>
  <si>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</si>
  <si>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</si>
  <si>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</si>
  <si>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</si>
  <si>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</si>
  <si>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</si>
  <si>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</si>
  <si>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</si>
  <si>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</si>
  <si>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</si>
  <si>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</si>
  <si>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</si>
  <si>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</si>
  <si>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</si>
  <si>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</si>
  <si>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</si>
  <si>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</si>
  <si>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</si>
  <si>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</si>
  <si>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</si>
  <si>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</si>
  <si>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</si>
  <si>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</si>
  <si>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</si>
  <si>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</si>
  <si>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</si>
  <si>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</si>
  <si>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</si>
  <si>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</si>
  <si>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</si>
  <si>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</si>
  <si>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</si>
  <si>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</si>
  <si>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</si>
  <si>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</si>
  <si>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</si>
  <si>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</si>
  <si>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</si>
  <si>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</si>
  <si>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</si>
  <si>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</si>
  <si>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</si>
  <si>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</si>
  <si>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</si>
  <si>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</si>
  <si>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</si>
  <si>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</si>
  <si>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</si>
  <si>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</si>
  <si>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</si>
  <si>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</si>
  <si>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</si>
  <si>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</si>
  <si>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</si>
  <si>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</si>
  <si>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</si>
  <si>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</si>
  <si>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</si>
  <si>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</si>
  <si>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</si>
  <si>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</si>
  <si>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</si>
  <si>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</si>
  <si>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</si>
  <si>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</si>
  <si>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</si>
  <si>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</si>
  <si>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</si>
  <si>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</si>
  <si>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</si>
  <si>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</si>
  <si>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</si>
  <si>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</si>
  <si>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</si>
  <si>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</si>
  <si>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</si>
  <si>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</si>
  <si>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</si>
  <si>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</si>
  <si>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</si>
  <si>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</si>
  <si>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</si>
  <si>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</si>
  <si>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</si>
  <si>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</si>
  <si>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</si>
  <si>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</si>
  <si>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</si>
  <si>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</si>
  <si>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</si>
  <si>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</si>
  <si>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</si>
  <si>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</si>
  <si>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</si>
  <si>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</si>
  <si>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</si>
  <si>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</si>
  <si>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</si>
  <si>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</si>
  <si>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</si>
  <si>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</si>
  <si>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</si>
  <si>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</si>
  <si>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</si>
  <si>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</si>
  <si>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</si>
  <si>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</si>
  <si>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</si>
  <si>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</si>
  <si>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</si>
  <si>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</si>
  <si>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</si>
  <si>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</si>
  <si>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</si>
  <si>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</si>
  <si>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</si>
  <si>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</si>
  <si>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</si>
  <si>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</si>
  <si>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</si>
  <si>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</si>
  <si>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</si>
  <si>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</si>
  <si>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</si>
  <si>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</si>
  <si>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</si>
  <si>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</si>
  <si>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</si>
  <si>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</si>
  <si>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</si>
  <si>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</si>
  <si>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</si>
  <si>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</si>
  <si>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</si>
  <si>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</si>
  <si>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</si>
  <si>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</si>
  <si>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</si>
  <si>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</si>
  <si>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</si>
  <si>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</si>
  <si>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</si>
  <si>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</si>
  <si>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</si>
  <si>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</si>
  <si>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</si>
  <si>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</si>
  <si>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</si>
  <si>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</si>
  <si>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</si>
  <si>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</si>
  <si>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</si>
  <si>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</si>
  <si>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</si>
  <si>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</si>
  <si>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</si>
  <si>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</si>
  <si>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</si>
  <si>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</si>
  <si>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</si>
  <si>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</si>
  <si>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</si>
  <si>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</si>
  <si>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</si>
  <si>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</si>
  <si>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</si>
  <si>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</si>
  <si>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</si>
  <si>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</si>
  <si>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</si>
  <si>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</si>
  <si>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</si>
  <si>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</si>
  <si>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</si>
  <si>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</si>
  <si>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</si>
  <si>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</si>
  <si>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</si>
  <si>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</si>
  <si>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</si>
  <si>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</si>
  <si>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</si>
  <si>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</si>
  <si>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</si>
  <si>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</si>
  <si>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</si>
  <si>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</si>
  <si>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</si>
  <si>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</si>
  <si>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</si>
  <si>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</si>
  <si>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</si>
  <si>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</si>
  <si>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</si>
  <si>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</si>
  <si>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NO PCM</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</si>
  <si>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</si>
  <si>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</si>
  <si>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</si>
  <si>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</si>
  <si>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</si>
  <si>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</si>
  <si>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</si>
  <si>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</si>
  <si>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</si>
  <si>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</si>
  <si>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</si>
  <si>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PCM-20251120-00002084</t>
  </si>
  <si>
    <t xml:space="preserve">Site have access issue at night as site located in Train station and no access at night </t>
  </si>
  <si>
    <t>PCM-20251121-00000061</t>
  </si>
  <si>
    <t xml:space="preserve">Site located in deep desert &amp; dangerous area , under night access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</si>
</sst>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2" borderId="8"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7" totalsRowShown="0" headerRowDxfId="157" dataDxfId="156" headerRowBorderDxfId="154" tableBorderDxfId="155" totalsRowBorderDxfId="153">
  <autoFilter ref="A1:CJ1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2" totalsRowShown="0" headerRowDxfId="64" dataDxfId="63" headerRowBorderDxfId="61" tableBorderDxfId="62">
  <autoFilter ref="A1:L9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3" totalsRowShown="0" headerRowDxfId="48" dataDxfId="47" headerRowBorderDxfId="45" tableBorderDxfId="46" totalsRowBorderDxfId="44">
  <autoFilter ref="A1:L4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5" totalsRowShown="0" headerRowDxfId="31" dataDxfId="30" headerRowBorderDxfId="28" tableBorderDxfId="29">
  <autoFilter ref="A1:L1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8" totalsRowShown="0" headerRowDxfId="15" dataDxfId="14" headerRowBorderDxfId="12" tableBorderDxfId="13">
  <autoFilter ref="A1:L3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319.17095682870422</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45982.11938275463</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45982.11938275463</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45982.11938275463</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45982.11938275463</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45982.11938275463</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45982.11938275463</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45982.11938275463</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45982.11938275463</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45982.11938275463</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45982.11938275463</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45982.11938275463</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45982.11938275463</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45982.11938275463</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45982.11938275463</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45982.11938275463</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45982.11938275463</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45982.11938275463</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45982.11938275463</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45982.11938275463</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45982.11938275463</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45982.11938275463</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45982.11938275463</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45982.11938275463</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45982.11938275463</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45982.11938275463</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45982.11938275463</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45982.11938275463</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45982.11938275463</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45982.11938275463</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45982.11938275463</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45982.11938275463</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45982.11938275463</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45982.11938275463</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45982.11938275463</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45982.11938275463</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45982.11938275463</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45982.11938275463</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45982.11938275463</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45982.11938275463</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45982.11938275463</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45982.11938275463</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45982.11938275463</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45982.11938275463</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45982.11938275463</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45982.11938275463</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45982.11938275463</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45982.11938275463</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45982.11938275463</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45982.11938275463</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195361A5-4781-41C7-8DDC-4641514E7897}"/>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7"/>
  <sheetViews>
    <sheetView workbookViewId="0">
      <pane ySplit="1" topLeftCell="C8" activePane="bottomLeft" state="frozen"/>
      <selection pane="bottomLeft"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157.11954490740754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45982.119382870369</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45982.119382870369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45982.119382870369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45982.119382870369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45982.119382870369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45982.119382870369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45982.119382870369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45982.119382870369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45982.119382870369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45982.119382870369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45982.119382870369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45982.119382870369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45982.119382870369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45982.119382870369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45982.119382870369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45982.119382870369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45982.119382870369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45982.119382870369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45982.119382870369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45982.119382870369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45982.119382870369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45982.119382870369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45982.119382870369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45982.119382870369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45982.119382870369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45982.119382870369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45982.119382870369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45982.119382870369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45982.119382870369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45982.119382870369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45982.119382870369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45982.119382870369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45982.119382870369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45982.119382870369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45982.119382870369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45982.119382870369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45982.119382870369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45982.119382870369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45982.119382870369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45982.119382870369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45982.119382870369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45982.119382870369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45982.119382870369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45982.119382870369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45982.119382870369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45982.119382870369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45982.119382870369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45982.119382870369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45982.119382870369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45982.119382870369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45982.119382870369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45982.119382870369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45982.119382870369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45982.119382870369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45982.119382870369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45982.119382870369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45982.119382870369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45982.119382870369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45982.119382870369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45982.119382870369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45982.119382870369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45982.119382870369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45982.119382870369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45982.119382870369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45982.119382870369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45982.119382870369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45982.119382870369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45982.119382870369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45982.119382870369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45982.119382870369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45982.119382870369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45982.119382870369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45982.119382870369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45982.119382870369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45982.119382870369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45982.119382870369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45982.119382870369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45982.119382870369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45982.119382870369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45982.119382870369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45982.119382870369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45982.119382870369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45982.119382870369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45982.119382870369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45982.119382870369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45982.119382870369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45982.119382870369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45982.119382870369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45982.119382870369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45982.119382870369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45982.119382870369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45982.119382870369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45982.119382870369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45982.119382870369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45982.119382870369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45982.119382870369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45982.119382870369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45982.119382870369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45982.119382870369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45982.119382870369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45982.119382870369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45982.119382870369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45982.119382870369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45982.119382870369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45982.119382870369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45982.119382870369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45982.119382870369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45982.119382870369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45982.119382870369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45982.119382870369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45982.119382870369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45982.119382870369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45982.119382870369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45982.119382870369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45982.119382870369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45982.119382870369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45982.119382870369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45982.119382870369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45982.119382870369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45982.119382870369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45982.119382870369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45982.119382870369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45982.119382870369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45982.119382870369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45982.119382870369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45982.119382870369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45982.119382870369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45982.119382870369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45982.119382870369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45982.119382870369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45982.119382870369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45982.119382870369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45982.119382870369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45982.119382870369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45982.119382870369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45982.119382870369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45982.119382870369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45982.119382870369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45982.119382870369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45982.119382870369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45982.119382870369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45982.119382870369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45982.119382870369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45982.119382870369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45982.119382870369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45982.119382870369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45982.119382870369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45982.119382870369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45982.119382870369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45982.119382870369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45982.119382870369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45982.119382870369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45982.119382870369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45982.119382870369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45982.119382870369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45982.119382870369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45982.119382870369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45982.119382870369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45982.119382870369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45982.119382870369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45982.119382870369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45982.119382870369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45982.119382870369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45982.119382870369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sheetData>
  <dataValidations count="2">
    <dataValidation allowBlank="1" showInputMessage="1" showErrorMessage="1" sqref="E1" xr:uid="{4D935161-CDD3-4592-B877-3FB59C99E142}"/>
    <dataValidation type="list" allowBlank="1" showInputMessage="1" showErrorMessage="1" sqref="E3:E1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2"/>
  <sheetViews>
    <sheetView workbookViewId="0">
      <selection activeCell="J23" sqref="J2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1" ca="1" si="0">IFERROR(NOW()-F2,"-")</f>
        <v>45982.119382870369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45982.119382870369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45982.119382870369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45982.119382870369</v>
      </c>
      <c r="H5" s="22"/>
      <c r="I5" s="19" t="str">
        <f>IFERROR(VLOOKUP(D5,DB!A:F,6,0),"")</f>
        <v/>
      </c>
      <c r="J5" s="18" t="str">
        <f>IFERROR(VLOOKUP(D5,DB!A:G,7,0),"")</f>
        <v/>
      </c>
      <c r="K5" s="45"/>
      <c r="L5" s="23" t="str">
        <f>IFERROR(VLOOKUP(D5,DB!A:I,9,0),"")</f>
        <v/>
      </c>
    </row>
    <row r="6" spans="1:13" ht="15" customHeight="1">
      <c r="A6" s="19"/>
      <c r="B6" s="61" t="str">
        <f>IFERROR(VLOOKUP(D6,DB!A:K,11,0),"")</f>
        <v/>
      </c>
      <c r="C6" s="18"/>
      <c r="D6" s="18" t="s">
        <v>39105</v>
      </c>
      <c r="E6" s="18"/>
      <c r="F6" s="20"/>
      <c r="G6" s="21">
        <f t="shared" ca="1" si="0"/>
        <v>45982.119382870369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45982.119382870369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45982.119382870369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45982.119382870369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45982.119382870369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45982.119382870369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45982.119382870369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45982.119382870369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45982.119382870369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45982.119382870369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45982.119382870369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45982.119382870369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45982.119382870369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45982.119382870369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45982.119382870369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45982.119382870369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45982.119382870369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45982.119382870369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45982.119382870369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45982.119382870369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45982.119382870369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45982.119382870369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45982.119382870369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45982.119382870369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45982.119382870369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45982.119382870369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45982.119382870369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45982.119382870369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45982.119382870369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45982.119382870369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45982.119382870369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45982.119382870369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45982.119382870369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45982.119382870369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45982.119382870369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45982.119382870369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45982.119382870369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45982.119382870369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45982.119382870369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45982.119382870369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45982.119382870369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45982.119382870369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45982.119382870369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45982.119382870369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45982.119382870369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45982.119382870369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45982.119382870369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45982.119382870369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45982.119382870369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45982.119382870369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45982.119382870369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45982.119382870369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45982.119382870369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45982.119382870369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45982.119382870369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45982.119382870369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45982.119382870369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45982.119382870369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45982.119382870369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45982.119382870369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45982.119382870369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45982.119382870369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45982.119382870369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45982.119382870369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45982.119382870369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45982.119382870369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45982.119382870369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45982.119382870369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45982.119382870369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45982.119382870369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45982.119382870369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45982.119382870369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45982.119382870369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45982.119382870369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45982.119382870369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45982.119382870369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45982.119382870369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45982.119382870369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45982.119382870369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45982.119382870369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45982.119382870369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45982.119382870369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45982.119382870369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45982.119382870369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45982.119382870369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45982.119382870369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45982.119382870369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45982.119382870369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45982.119382870369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45982.119382870369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45982.119382870369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45982.119382870369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45982.119382870369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45982.119382870369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45982.119382870369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45982.119382870369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45982.119382870369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45982.119382870369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45982.119382870369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45982.119382870369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45982.119382870369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45982.119382870369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45982.119382870369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45982.119382870369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45982.119382870369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45982.119382870369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45982.119382870369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45982.119382870369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45982.119382870369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45982.119382870369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45982.119382870369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45982.119382870369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45982.119382870369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45982.119382870369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45982.119382870369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45982.119382870369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45982.119382870369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45982.119382870369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45982.119382870369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45982.119382870369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45982.119382870369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45982.119382870369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45982.119382870369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45982.119382870369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45982.119382870369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45982.119382870369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45982.119382870369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45982.119382870369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45982.119382870369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45982.119382870369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45982.119382870369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45982.119382870369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45982.119382870369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45982.119382870369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45982.119382870369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45982.119382870369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45982.119382870369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45982.119382870369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45982.119382870369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45982.119382870369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45982.119382870369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45982.119382870369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45982.119382870369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45982.119382870369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45982.119382870369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45982.119382870369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45982.119382870369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45982.119382870369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45982.119382870369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45982.119382870369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45982.119382870369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45982.119382870369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45982.119382870369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45982.119382870369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45982.119382870369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45982.119382870369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45982.119382870369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45982.119382870369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45982.119382870369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45982.119382870369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45982.119382870369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45982.119382870369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45982.119382870369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45982.119382870369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45982.119382870369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45982.119382870369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45982.119382870369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45982.119382870369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45982.119382870369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45982.119382870369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45982.119382870369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45982.119382870369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45982.119382870369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45982.119382870369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45982.119382870369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45982.119382870369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45982.119382870369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45982.119382870369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45982.119382870369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45982.119382870369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45982.119382870369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45982.119382870369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45982.119382870369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45982.119382870369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45982.119382870369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45982.119382870369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45982.119382870369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45982.119382870369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45982.119382870369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45982.119382870369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45982.119382870369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45982.119382870369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45982.119382870369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45982.119382870369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45982.119382870369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45982.119382870369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45982.119382870369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45982.119382870369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45982.119382870369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45982.119382870369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45982.119382870369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45982.119382870369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45982.119382870369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45982.119382870369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45982.119382870369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45982.119382870369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45982.119382870369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45982.119382870369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45982.119382870369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45982.119382870369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45982.119382870369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45982.119382870369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45982.119382870369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45982.119382870369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45982.119382870369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45982.119382870369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45982.119382870369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45982.119382870369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45982.119382870369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45982.119382870369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45982.119382870369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45982.119382870369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45982.119382870369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45982.119382870369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45982.119382870369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45982.119382870369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45982.119382870369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45982.119382870369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45982.119382870369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45982.119382870369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45982.119382870369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45982.119382870369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45982.119382870369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45982.119382870369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45982.119382870369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45982.119382870369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45982.119382870369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45982.119382870369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45982.119382870369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45982.119382870369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45982.119382870369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45982.119382870369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45982.119382870369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45982.119382870369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45982.119382870369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45982.119382870369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45982.119382870369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45982.119382870369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45982.119382870369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45982.119382870369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45982.119382870369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45982.119382870369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45982.119382870369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45982.119382870369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45982.119382870369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45982.119382870369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45982.119382870369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45982.119382870369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45982.119382870369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45982.119382870369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45982.119382870369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45982.119382870369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45982.119382870369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45982.119382870369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45982.119382870369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45982.119382870369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45982.119382870369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45982.119382870369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45982.119382870369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45982.119382870369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45982.119382870369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45982.119382870369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45982.119382870369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45982.119382870369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45982.119382870369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45982.119382870369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45982.119382870369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45982.119382870369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45982.119382870369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45982.119382870369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45982.119382870369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45982.119382870369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45982.119382870369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45982.119382870369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45982.119382870369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45982.119382870369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45982.119382870369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45982.119382870369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45982.119382870369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45982.119382870369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45982.119382870369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45982.119382870369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45982.119382870369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45982.119382870369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45982.119382870369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45982.119382870369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45982.119382870369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45982.119382870369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45982.119382870369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45982.119382870369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45982.119382870369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45982.119382870369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45982.119382870369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45982.119382870369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45982.119382870369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45982.119382870369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45982.119382870369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45982.119382870369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45982.119382870369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45982.119382870369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45982.119382870369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45982.119382870369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45982.119382870369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45982.119382870369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45982.119382870369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45982.119382870369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45982.119382870369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45982.119382870369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45982.119382870369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45982.119382870369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45982.119382870369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45982.119382870369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45982.119382870369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45982.119382870369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45982.119382870369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45982.119382870369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45982.119382870369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45982.119382870369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45982.119382870369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45982.119382870369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45982.119382870369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45982.119382870369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45982.119382870369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45982.119382870369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45982.119382870369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45982.119382870369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45982.119382870369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45982.119382870369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45982.119382870369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45982.119382870369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45982.119382870369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45982.119382870369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45982.119382870369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45982.119382870369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45982.119382870369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45982.119382870369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45982.119382870369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45982.119382870369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45982.119382870369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45982.119382870369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45982.119382870369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45982.119382870369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45982.119382870369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45982.119382870369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45982.119382870369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45982.119382870369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45982.119382870369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45982.119382870369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45982.119382870369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45982.119382870369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45982.119382870369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45982.119382870369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45982.119382870369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45982.119382870369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45982.119382870369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45982.119382870369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45982.119382870369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45982.119382870369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45982.119382870369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45982.119382870369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45982.119382870369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45982.119382870369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45982.119382870369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45982.119382870369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45982.119382870369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45982.119382870369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45982.119382870369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45982.119382870369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45982.119382870369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45982.119382870369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45982.119382870369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45982.119382870369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45982.119382870369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45982.119382870369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45982.119382870369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45982.119382870369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45982.119382870369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45982.119382870369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45982.119382870369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45982.119382870369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45982.119382870369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45982.119382870369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45982.119382870369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45982.119382870369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45982.119382870369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45982.119382870369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45982.119382870369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45982.119382870369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45982.119382870369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45982.119382870369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45982.119382870369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45982.119382870369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45982.119382870369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45982.119382870369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45982.119382870369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45982.119382870369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45982.119382870369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45982.119382870369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45982.119382870369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45982.119382870369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45982.119382870369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45982.119382870369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45982.119382870369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45982.119382870369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45982.119382870369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45982.119382870369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45982.119382870369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45982.119382870369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45982.119382870369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45982.119382870369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45982.119382870369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45982.119382870369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45982.119382870369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45982.119382870369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45982.119382870369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45982.119382870369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45982.119382870369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45982.119382870369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45982.119382870369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45982.119382870369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45982.119382870369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45982.119382870369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45982.119382870369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45982.119382870369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45982.119382870369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45982.119382870369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45982.119382870369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45982.119382870369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45982.119382870369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45982.119382870369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45982.119382870369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45982.119382870369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45982.119382870369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45982.119382870369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45982.119382870369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45982.119382870369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45982.119382870369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45982.119382870369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45982.119382870369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45982.119382870369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45982.119382870369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45982.119382870369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45982.119382870369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45982.119382870369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45982.119382870369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45982.119382870369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45982.119382870369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45982.119382870369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45982.119382870369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45982.119382870369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45982.119382870369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45982.119382870369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45982.119382870369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45982.119382870369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45982.119382870369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45982.119382870369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45982.119382870369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45982.119382870369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45982.119382870369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45982.119382870369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45982.119382870369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45982.119382870369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45982.119382870369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45982.119382870369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45982.119382870369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45982.119382870369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45982.119382870369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45982.119382870369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45982.119382870369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45982.119382870369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45982.119382870369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45982.119382870369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45982.119382870369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45982.119382870369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45982.119382870369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45982.119382870369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45982.119382870369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45982.119382870369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45982.119382870369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45982.119382870369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45982.119382870369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45982.119382870369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45982.119382870369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45982.119382870369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45982.119382870369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45982.119382870369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45982.119382870369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45982.119382870369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45982.119382870369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45982.119382870369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45982.119382870369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45982.119382870369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45982.119382870369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45982.119382870369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45982.119382870369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45982.119382870369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45982.119382870369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45982.119382870369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45982.119382870369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45982.119382870369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45982.119382870369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45982.119382870369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45982.119382870369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45982.119382870369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45982.119382870369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45982.119382870369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45982.119382870369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45982.119382870369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45982.119382870369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45982.119382870369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45982.119382870369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45982.119382870369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45982.119382870369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45982.119382870369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45982.119382870369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45982.119382870369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45982.119382870369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45982.119382870369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45982.119382870369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45982.119382870369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45982.119382870369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45982.119382870369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45982.119382870369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45982.119382870369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45982.119382870369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45982.119382870369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45982.119382870369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45982.119382870369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45982.119382870369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45982.119382870369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45982.119382870369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45982.119382870369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45982.119382870369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45982.119382870369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45982.119382870369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45982.119382870369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45982.119382870369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45982.119382870369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45982.119382870369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45982.119382870369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45982.119382870369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45982.119382870369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45982.119382870369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45982.119382870369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45982.119382870369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45982.119382870369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45982.119382870369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45982.119382870369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45982.119382870369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45982.119382870369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45982.119382870369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45982.119382870369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45982.119382870369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45982.119382870369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45982.119382870369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45982.119382870369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45982.119382870369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45982.119382870369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45982.119382870369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45982.119382870369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45982.119382870369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45982.119382870369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45982.119382870369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45982.119382870369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45982.119382870369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45982.119382870369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45982.119382870369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45982.119382870369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45982.119382870369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45982.119382870369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45982.119382870369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45982.119382870369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45982.119382870369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45982.119382870369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45982.119382870369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45982.119382870369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45982.119382870369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45982.119382870369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45982.119382870369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45982.119382870369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45982.119382870369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45982.119382870369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45982.119382870369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45982.119382870369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45982.119382870369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45982.119382870369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45982.119382870369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45982.119382870369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45982.119382870369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45982.119382870369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45982.119382870369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45982.119382870369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45982.119382870369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45982.119382870369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45982.119382870369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45982.119382870369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45982.119382870369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45982.119382870369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45982.119382870369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45982.119382870369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45982.119382870369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45982.119382870369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45982.119382870369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45982.119382870369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45982.119382870369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45982.119382870369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45982.119382870369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45982.119382870369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45982.119382870369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45982.119382870369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45982.119382870369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45982.119382870369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45982.119382870369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45982.119382870369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45982.119382870369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45982.119382870369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45982.119382870369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45982.119382870369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45982.119382870369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45982.119382870369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45982.119382870369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45982.119382870369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45982.119382870369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45982.119382870369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45982.119382870369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45982.119382870369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45982.119382870369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45982.119382870369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45982.119382870369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45982.119382870369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45982.119382870369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45982.119382870369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45982.119382870369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45982.119382870369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45982.119382870369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45982.119382870369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45982.119382870369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45982.119382870369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45982.119382870369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45982.119382870369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45982.119382870369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45982.119382870369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45982.119382870369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45982.119382870369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45982.119382870369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45982.119382870369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45982.119382870369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45982.119382870369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45982.119382870369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45982.119382870369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45982.119382870369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45982.119382870369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45982.119382870369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45982.119382870369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45982.119382870369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45982.119382870369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45982.119382870369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45982.119382870369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45982.119382870369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45982.119382870369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45982.119382870369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45982.119382870369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45982.119382870369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45982.119382870369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45982.119382870369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45982.119382870369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45982.119382870369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45982.119382870369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45982.119382870369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45982.119382870369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45982.119382870369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45982.119382870369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45982.119382870369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45982.119382870369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45982.119382870369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45982.119382870369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45982.119382870369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45982.119382870369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45982.119382870369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45982.119382870369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45982.119382870369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45982.119382870369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45982.119382870369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45982.119382870369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45982.119382870369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45982.119382870369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45982.119382870369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45982.119382870369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45982.119382870369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45982.119382870369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45982.119382870369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45982.119382870369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45982.119382870369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45982.119382870369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45982.119382870369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45982.119382870369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45982.119382870369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45982.119382870369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45982.119382870369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45982.119382870369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45982.119382870369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45982.119382870369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45982.119382870369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45982.119382870369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45982.119382870369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45982.119382870369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45982.119382870369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45982.119382870369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45982.119382870369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45982.119382870369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45982.119382870369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45982.119382870369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45982.119382870369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45982.119382870369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45982.119382870369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45982.119382870369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45982.119382870369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45982.119382870369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45982.119382870369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45982.119382870369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45982.119382870369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45982.119382870369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45982.119382870369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45982.119382870369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45982.119382870369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45982.119382870369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45982.119382870369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45982.119382870369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45982.119382870369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45982.119382870369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45982.119382870369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45982.119382870369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45982.119382870369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45982.119382870369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45982.119382870369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45982.119382870369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45982.119382870369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45982.119382870369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45982.119382870369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45982.119382870369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45982.119382870369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45982.119382870369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45982.119382870369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45982.119382870369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45982.119382870369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45982.119382870369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45982.119382870369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45982.119382870369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45982.119382870369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45982.119382870369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45982.119382870369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45982.119382870369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45982.119382870369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45982.119382870369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45982.119382870369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45982.119382870369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45982.119382870369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45982.119382870369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45982.119382870369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45982.119382870369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45982.119382870369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45982.119382870369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45982.119382870369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45982.119382870369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45982.119382870369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45982.119382870369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45982.119382870369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45982.119382870369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45982.119382870369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45982.119382870369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45982.119382870369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45982.119382870369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45982.119382870369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45982.119382870369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45982.119382870369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45982.119382870369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45982.119382870369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45982.119382870369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45982.119382870369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45982.119382870369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45982.119382870369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45982.119382870369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45982.119382870369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45982.119382870369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45982.119382870369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45982.119382870369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45982.119382870369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45982.119382870369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45982.119382870369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45982.119382870369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45982.119382870369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45982.119382870369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45982.119382870369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45982.119382870369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45982.119382870369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45982.119382870369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45982.119382870369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45982.119382870369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45982.119382870369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45982.119382870369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45982.119382870369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45982.119382870369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45982.119382870369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45982.119382870369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45982.119382870369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45982.119382870369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45982.119382870369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45982.119382870369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45982.119382870369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45982.119382870369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45982.119382870369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45982.119382870369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45982.119382870369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45982.119382870369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45982.119382870369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45982.119382870369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45982.119382870369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45982.119382870369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45982.119382870369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45982.119382870369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45982.119382870369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45982.119382870369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45982.119382870369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45982.119382870369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45982.119382870369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45982.119382870369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45982.119382870369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45982.119382870369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45982.119382870369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45982.119382870369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45982.119382870369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45982.119382870369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45982.119382870369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45982.119382870369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45982.119382870369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45982.119382870369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45982.119382870369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45982.119382870369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45982.119382870369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45982.119382870369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45982.119382870369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45982.119382870369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45982.119382870369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45982.119382870369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45982.119382870369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45982.119382870369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45982.119382870369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45982.119382870369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45982.119382870369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45982.119382870369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45982.119382870369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45982.119382870369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45982.119382870369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45982.119382870369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45982.119382870369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45982.119382870369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45982.119382870369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45982.119382870369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45982.119382870369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45982.119382870369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45982.119382870369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45982.119382870369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45982.119382870369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45982.119382870369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45982.119382870369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45982.119382870369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45982.119382870369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45982.119382870369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45982.119382870369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45982.119382870369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45982.119382870369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45982.119382870369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45982.119382870369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45982.119382870369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45982.119382870369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45982.119382870369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45982.119382870369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45982.119382870369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45982.119382870369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45982.119382870369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45982.119382870369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45982.119382870369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45982.119382870369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45982.119382870369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45982.119382870369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45982.119382870369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45982.119382870369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45982.119382870369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45982.119382870369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45982.119382870369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45982.119382870369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45982.119382870369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45982.119382870369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45982.119382870369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45982.119382870369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45982.119382870369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45982.119382870369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45982.119382870369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45982.119382870369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45982.119382870369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45982.119382870369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45982.119382870369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45982.119382870369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45982.119382870369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45982.119382870369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45982.119382870369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45982.119382870369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45982.119382870369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45982.119382870369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45982.119382870369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45982.119382870369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45982.119382870369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45982.119382870369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45982.119382870369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45982.119382870369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45982.119382870369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45982.119382870369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45982.119382870369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45982.119382870369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45982.119382870369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45982.119382870369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45982.119382870369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45982.119382870369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45982.119382870369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45982.119382870369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45982.119382870369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45982.119382870369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45982.119382870369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45982.119382870369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45982.119382870369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45982.119382870369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45982.119382870369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45982.119382870369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45982.119382870369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45982.119382870369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45982.119382870369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45982.119382870369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45982.119382870369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45982.119382870369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45982.119382870369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45982.119382870369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45982.119382870369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972" ca="1" si="15">IFERROR(NOW()-F958,"-")</f>
        <v>45982.119382870369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45982.119382870369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45982.119382870369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45982.119382870369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45982.119382870369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45982.119382870369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45982.119382870369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45982.119382870369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45982.119382870369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45982.119382870369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45982.119382870369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45982.119382870369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45982.119382870369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45982.119382870369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45982.119382870369</v>
      </c>
      <c r="H972" s="22"/>
      <c r="I972" s="19" t="str">
        <f>IFERROR(VLOOKUP(D972,DB!A:F,6,0),"")</f>
        <v/>
      </c>
      <c r="J972" s="18" t="str">
        <f>IFERROR(VLOOKUP(D972,DB!A:G,7,0),"")</f>
        <v/>
      </c>
      <c r="K972" s="45"/>
      <c r="L972" s="23" t="str">
        <f>IFERROR(VLOOKUP(D972,DB!A:I,9,0),"")</f>
        <v/>
      </c>
    </row>
  </sheetData>
  <dataValidations count="2">
    <dataValidation allowBlank="1" showInputMessage="1" showErrorMessage="1" sqref="E1" xr:uid="{5914219A-CB83-432D-936A-CC0CB6F3982A}"/>
    <dataValidation type="list" allowBlank="1" showInputMessage="1" showErrorMessage="1" sqref="E2:E9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278.63866527777282</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1</v>
      </c>
      <c r="D3" s="91" t="s">
        <v>36478</v>
      </c>
      <c r="E3" s="94" t="s">
        <v>39021</v>
      </c>
      <c r="F3" s="95"/>
      <c r="G3" s="96">
        <f t="shared" ref="G3:G33" ca="1" si="0">IFERROR(NOW()-F3,"")</f>
        <v>45982.11938275463</v>
      </c>
      <c r="H3" s="95">
        <v>45982.015173611115</v>
      </c>
      <c r="I3" s="113" t="str">
        <f>IFERROR(VLOOKUP(D3,DB!A:F,6,0),"")</f>
        <v>Generator-SG</v>
      </c>
      <c r="J3" s="113" t="str">
        <f>IFERROR(VLOOKUP(D3,DB!A:G,7,0),"")</f>
        <v>Dead</v>
      </c>
      <c r="K3" s="97" t="s">
        <v>39109</v>
      </c>
      <c r="L3" s="91" t="str">
        <f>IFERROR(VLOOKUP(D3,DB!A:I,9,0),"")</f>
        <v>Latis</v>
      </c>
    </row>
    <row r="4" spans="1:16" ht="15" customHeight="1">
      <c r="A4" s="113"/>
      <c r="B4" s="113" t="str">
        <f>IFERROR(VLOOKUP(D4,DB!A:K,11,0),"")</f>
        <v/>
      </c>
      <c r="C4" s="93"/>
      <c r="D4" s="91"/>
      <c r="E4" s="94"/>
      <c r="F4" s="95"/>
      <c r="G4" s="96">
        <f t="shared" ca="1" si="0"/>
        <v>45982.11938275463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45982.11938275463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45982.11938275463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45982.11938275463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45982.11938275463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45982.11938275463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45982.11938275463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45982.11938275463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45982.11938275463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45982.11938275463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45982.11938275463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45982.11938275463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45982.11938275463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45982.11938275463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45982.11938275463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45982.11938275463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45982.11938275463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45982.11938275463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45982.11938275463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45982.11938275463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45982.11938275463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45982.11938275463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45982.11938275463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45982.11938275463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45982.11938275463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45982.11938275463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45982.11938275463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45982.11938275463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45982.11938275463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45982.11938275463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ref="G34:G97" ca="1" si="1">IFERROR(NOW()-F34,"")</f>
        <v>45982.11938275463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45982.11938275463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45982.11938275463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45982.11938275463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45982.11938275463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45982.11938275463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45982.11938275463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45982.11938275463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45982.11938275463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45982.11938275463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45982.11938275463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45982.11938275463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45982.11938275463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45982.11938275463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45982.11938275463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45982.11938275463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45982.11938275463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45982.11938275463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45982.11938275463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45982.11938275463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45982.11938275463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45982.11938275463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45982.11938275463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45982.11938275463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45982.11938275463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45982.11938275463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45982.11938275463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45982.11938275463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45982.11938275463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45982.11938275463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45982.11938275463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45982.11938275463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45982.11938275463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45982.11938275463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45982.11938275463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45982.11938275463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45982.11938275463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45982.11938275463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45982.11938275463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45982.11938275463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45982.11938275463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45982.11938275463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45982.11938275463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45982.11938275463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45982.11938275463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45982.11938275463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45982.11938275463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45982.11938275463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45982.11938275463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45982.11938275463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45982.11938275463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45982.11938275463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45982.11938275463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45982.11938275463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45982.11938275463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45982.11938275463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45982.11938275463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45982.11938275463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45982.11938275463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45982.11938275463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45982.11938275463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45982.11938275463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45982.11938275463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45982.11938275463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ref="G98:G161" ca="1" si="2">IFERROR(NOW()-F98,"")</f>
        <v>45982.11938275463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45982.11938275463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45982.11938275463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45982.11938275463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45982.11938275463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45982.11938275463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45982.11938275463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45982.11938275463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45982.11938275463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45982.11938275463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45982.11938275463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45982.11938275463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45982.11938275463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45982.11938275463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45982.11938275463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45982.11938275463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45982.11938275463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45982.11938275463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45982.11938275463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45982.11938275463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45982.11938275463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45982.11938275463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45982.11938275463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45982.11938275463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45982.11938275463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45982.11938275463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45982.11938275463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45982.11938275463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45982.11938275463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45982.11938275463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45982.11938275463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45982.11938275463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45982.11938275463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45982.11938275463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45982.11938275463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45982.11938275463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45982.11938275463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45982.11938275463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45982.11938275463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45982.11938275463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45982.11938275463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45982.11938275463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45982.11938275463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45982.11938275463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45982.11938275463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45982.11938275463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45982.11938275463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45982.11938275463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45982.11938275463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45982.11938275463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45982.11938275463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45982.11938275463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45982.11938275463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45982.11938275463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45982.11938275463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45982.11938275463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45982.11938275463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45982.11938275463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45982.11938275463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45982.11938275463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45982.11938275463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45982.11938275463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45982.11938275463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45982.11938275463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ref="G162:G225" ca="1" si="3">IFERROR(NOW()-F162,"")</f>
        <v>45982.11938275463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45982.11938275463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45982.11938275463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45982.11938275463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45982.11938275463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45982.11938275463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45982.11938275463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45982.11938275463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45982.11938275463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45982.11938275463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45982.11938275463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45982.11938275463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45982.11938275463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45982.11938275463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45982.11938275463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45982.11938275463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45982.11938275463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45982.11938275463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45982.11938275463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45982.11938275463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45982.11938275463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45982.11938275463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45982.11938275463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45982.11938275463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45982.11938275463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45982.11938275463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45982.11938275463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45982.11938275463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45982.11938275463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45982.11938275463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45982.11938275463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45982.11938275463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45982.11938275463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45982.11938275463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45982.11938275463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45982.11938275463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45982.11938275463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45982.11938275463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45982.11938275463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45982.11938275463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45982.11938275463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45982.11938275463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45982.11938275463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45982.11938275463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45982.11938275463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45982.11938275463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45982.11938275463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45982.11938275463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45982.11938275463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45982.11938275463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45982.11938275463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45982.11938275463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45982.11938275463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45982.11938275463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45982.11938275463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45982.11938275463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45982.11938275463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45982.11938275463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45982.11938275463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45982.11938275463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45982.11938275463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45982.11938275463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45982.11938275463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45982.11938275463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ref="G226:G289" ca="1" si="4">IFERROR(NOW()-F226,"")</f>
        <v>45982.11938275463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45982.11938275463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45982.11938275463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45982.11938275463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45982.11938275463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45982.11938275463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45982.11938275463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45982.11938275463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45982.11938275463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45982.11938275463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45982.11938275463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45982.11938275463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45982.11938275463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45982.11938275463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45982.11938275463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45982.11938275463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45982.11938275463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45982.11938275463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45982.11938275463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45982.11938275463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45982.11938275463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45982.11938275463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45982.11938275463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45982.11938275463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45982.11938275463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45982.11938275463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45982.11938275463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45982.11938275463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45982.11938275463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45982.11938275463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45982.11938275463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45982.11938275463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45982.11938275463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45982.11938275463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45982.11938275463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45982.11938275463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45982.11938275463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45982.11938275463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45982.11938275463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45982.11938275463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45982.11938275463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45982.11938275463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45982.11938275463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45982.11938275463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45982.11938275463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45982.11938275463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45982.11938275463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45982.11938275463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45982.11938275463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45982.11938275463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45982.11938275463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45982.11938275463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45982.11938275463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45982.11938275463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45982.11938275463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45982.11938275463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45982.11938275463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45982.11938275463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45982.11938275463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45982.11938275463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45982.11938275463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45982.11938275463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45982.11938275463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45982.11938275463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ref="G290:G353" ca="1" si="5">IFERROR(NOW()-F290,"")</f>
        <v>45982.11938275463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45982.11938275463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45982.11938275463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45982.11938275463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45982.11938275463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45982.11938275463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45982.11938275463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45982.11938275463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45982.11938275463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45982.11938275463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45982.11938275463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45982.11938275463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45982.11938275463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45982.11938275463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45982.11938275463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45982.11938275463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45982.11938275463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45982.11938275463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45982.11938275463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45982.11938275463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45982.11938275463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45982.11938275463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45982.11938275463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45982.11938275463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45982.11938275463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45982.11938275463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45982.11938275463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45982.11938275463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45982.11938275463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45982.11938275463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45982.11938275463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45982.11938275463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45982.11938275463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45982.11938275463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45982.11938275463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45982.11938275463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45982.11938275463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45982.11938275463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45982.11938275463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45982.11938275463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45982.119382870369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45982.119382870369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45982.119382870369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45982.119382870369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45982.119382870369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45982.119382870369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45982.119382870369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45982.119382870369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45982.119382870369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45982.119382870369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45982.119382870369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45982.119382870369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45982.119382870369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45982.119382870369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45982.119382870369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45982.119382870369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45982.119382870369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45982.119382870369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45982.119382870369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45982.119382870369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45982.119382870369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45982.119382870369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45982.119382870369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45982.119382870369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ref="G354:G417" ca="1" si="6">IFERROR(NOW()-F354,"")</f>
        <v>45982.119382870369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45982.119382870369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45982.119382870369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45982.119382870369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45982.119382870369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45982.119382870369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45982.119382870369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45982.119382870369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45982.119382870369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45982.119382870369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45982.119382870369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45982.119382870369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45982.119382870369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45982.119382870369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45982.119382870369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45982.119382870369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45982.119382870369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45982.119382870369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45982.119382870369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45982.119382870369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45982.119382870369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45982.119382870369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45982.119382870369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45982.119382870369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45982.119382870369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45982.119382870369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45982.119382870369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45982.119382870369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45982.119382870369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45982.119382870369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45982.119382870369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45982.119382870369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45982.119382870369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45982.119382870369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45982.119382870369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45982.119382870369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45982.119382870369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45982.119382870369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45982.119382870369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45982.119382870369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45982.119382870369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45982.119382870369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45982.119382870369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45982.119382870369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45982.119382870369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45982.119382870369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45982.119382870369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45982.119382870369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45982.119382870369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45982.119382870369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45982.119382870369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45982.119382870369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45982.119382870369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45982.119382870369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45982.119382870369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45982.119382870369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45982.119382870369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45982.119382870369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45982.119382870369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45982.119382870369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45982.119382870369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45982.119382870369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45982.119382870369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45982.119382870369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ref="G418:G463" ca="1" si="7">IFERROR(NOW()-F418,"")</f>
        <v>45982.119382870369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45982.119382870369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45982.119382870369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45982.119382870369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45982.119382870369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45982.119382870369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45982.119382870369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45982.119382870369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45982.119382870369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45982.119382870369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45982.119382870369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45982.119382870369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45982.119382870369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45982.119382870369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45982.119382870369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45982.119382870369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45982.119382870369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45982.119382870369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45982.119382870369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45982.119382870369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45982.119382870369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45982.119382870369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45982.119382870369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45982.119382870369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45982.119382870369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45982.119382870369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45982.119382870369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45982.119382870369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45982.119382870369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45982.119382870369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45982.119382870369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45982.119382870369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45982.119382870369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45982.119382870369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45982.119382870369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45982.119382870369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45982.119382870369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45982.119382870369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45982.119382870369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45982.119382870369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45982.119382870369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45982.119382870369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45982.119382870369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45982.119382870369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45982.119382870369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45982.119382870369</v>
      </c>
      <c r="H463" s="95"/>
      <c r="I463" s="113" t="str">
        <f>IFERROR(VLOOKUP(D463,DB!A:F,6,0),"")</f>
        <v/>
      </c>
      <c r="J463" s="113" t="str">
        <f>IFERROR(VLOOKUP(D463,DB!A:G,7,0),"")</f>
        <v/>
      </c>
      <c r="K463" s="97"/>
      <c r="L463" s="91" t="str">
        <f>IFERROR(VLOOKUP(D463,DB!A:I,9,0),"")</f>
        <v/>
      </c>
    </row>
  </sheetData>
  <dataValidations count="2">
    <dataValidation allowBlank="1" showInputMessage="1" showErrorMessage="1" sqref="E1" xr:uid="{A4F81451-56CC-4543-9497-104C4E44EE4B}"/>
    <dataValidation type="list" allowBlank="1" showInputMessage="1" showErrorMessage="1" sqref="E2:E4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
  <sheetViews>
    <sheetView tabSelected="1" topLeftCell="C1" workbookViewId="0">
      <selection activeCell="D8" sqref="D8:D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90.287322685180698</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55.930505555552372</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33.458271759256604</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4.6045795138925314</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0.74608414351678221</v>
      </c>
      <c r="H6" s="128">
        <v>45981.360798611109</v>
      </c>
      <c r="I6" s="109" t="str">
        <f>IFERROR(VLOOKUP(D6,DB!A:F,6,0),"")</f>
        <v>SCECO</v>
      </c>
      <c r="J6" s="109" t="str">
        <f>IFERROR(VLOOKUP(D6,DB!A:G,7,0),"")</f>
        <v>Dead</v>
      </c>
      <c r="K6" s="109" t="s">
        <v>39119</v>
      </c>
      <c r="L6" s="109" t="str">
        <f>IFERROR(VLOOKUP(D6,DB!A:I,9,0),"")</f>
        <v>Latis</v>
      </c>
    </row>
    <row r="7" spans="1:13">
      <c r="A7" s="109" t="s">
        <v>39120</v>
      </c>
      <c r="B7" s="109" t="str">
        <f>IFERROR(VLOOKUP(D7,DB!A:K,11,0),"")</f>
        <v>R5</v>
      </c>
      <c r="C7" s="109">
        <v>1</v>
      </c>
      <c r="D7" s="109" t="s">
        <v>15237</v>
      </c>
      <c r="E7" s="109" t="s">
        <v>39021</v>
      </c>
      <c r="F7" s="128">
        <v>45981.865925925929</v>
      </c>
      <c r="G7" s="111">
        <f ca="1">IFERROR(NOW()-F7,"")</f>
        <v>0.25345682870101882</v>
      </c>
      <c r="H7" s="128">
        <v>45981.835370370369</v>
      </c>
      <c r="I7" s="109" t="str">
        <f>IFERROR(VLOOKUP(D7,DB!A:F,6,0),"")</f>
        <v>SCECO</v>
      </c>
      <c r="J7" s="109" t="str">
        <f>IFERROR(VLOOKUP(D7,DB!A:G,7,0),"")</f>
        <v>Dead</v>
      </c>
      <c r="K7" s="109" t="s">
        <v>39121</v>
      </c>
      <c r="L7" s="109" t="str">
        <f>IFERROR(VLOOKUP(D7,DB!A:I,9,0),"")</f>
        <v>Latis</v>
      </c>
    </row>
    <row r="8" spans="1:13">
      <c r="A8" s="109"/>
      <c r="B8" s="109" t="str">
        <f>IFERROR(VLOOKUP(D8,DB!A:K,11,0),"")</f>
        <v/>
      </c>
      <c r="C8" s="109"/>
      <c r="D8" s="109"/>
      <c r="E8" s="109"/>
      <c r="F8" s="109"/>
      <c r="G8" s="111">
        <f ca="1">IFERROR(NOW()-F8,"")</f>
        <v>45982.11938275463</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45982.11938275463</v>
      </c>
      <c r="H9" s="128"/>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45982.11938275463</v>
      </c>
      <c r="H10" s="109"/>
      <c r="I10" s="109" t="str">
        <f>IFERROR(VLOOKUP(D10,DB!A:F,6,0),"")</f>
        <v/>
      </c>
      <c r="J10" s="109" t="str">
        <f>IFERROR(VLOOKUP(D10,DB!A:G,7,0),"")</f>
        <v/>
      </c>
      <c r="K10" s="109"/>
      <c r="L10" s="109" t="str">
        <f>IFERROR(VLOOKUP(D10,DB!A:I,9,0),"")</f>
        <v/>
      </c>
    </row>
    <row r="11" spans="1:13" ht="15.75">
      <c r="A11" s="109"/>
      <c r="B11" s="109" t="str">
        <f>IFERROR(VLOOKUP(D11,DB!A:K,11,0),"")</f>
        <v/>
      </c>
      <c r="C11" s="109"/>
      <c r="D11" s="150"/>
      <c r="E11" s="109"/>
      <c r="F11" s="109"/>
      <c r="G11" s="111">
        <f ca="1">IFERROR(NOW()-F11,"")</f>
        <v>45982.11938275463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45982.11938275463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45982.11938275463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45982.11938275463</v>
      </c>
      <c r="H14" s="109"/>
      <c r="I14" s="109" t="str">
        <f>IFERROR(VLOOKUP(D14,DB!A:F,6,0),"")</f>
        <v/>
      </c>
      <c r="J14" s="109" t="str">
        <f>IFERROR(VLOOKUP(D14,DB!A:G,7,0),"")</f>
        <v/>
      </c>
      <c r="K14" s="109"/>
      <c r="L14" s="109" t="str">
        <f>IFERROR(VLOOKUP(D14,DB!A:I,9,0),"")</f>
        <v/>
      </c>
    </row>
    <row r="15" spans="1:13">
      <c r="A15" s="109"/>
      <c r="B15" s="109" t="str">
        <f>IFERROR(VLOOKUP(D15,DB!A:K,11,0),"")</f>
        <v/>
      </c>
      <c r="C15" s="109"/>
      <c r="D15"/>
      <c r="E15" s="109"/>
      <c r="F15" s="109"/>
      <c r="G15" s="111">
        <f ca="1">IFERROR(NOW()-F15,"")</f>
        <v>45982.11938275463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45982.11938275463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45982.11938275463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45982.11938275463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45982.11938275463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45982.11938275463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45982.11938275463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45982.11938275463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45982.11938275463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45982.11938275463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45982.11938275463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45982.11938275463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45982.11938275463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45982.11938275463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45982.11938275463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45982.11938275463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45982.11938275463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45982.11938275463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45982.11938275463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45982.11938275463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45982.11938275463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45982.11938275463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45982.11938275463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45982.11938275463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45982.11938275463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45982.11938275463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45982.11938275463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45982.11938275463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45982.11938275463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45982.11938275463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45982.11938275463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45982.11938275463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45982.11938275463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45982.11938275463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45982.11938275463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45982.11938275463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45982.11938275463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45982.11938275463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45982.11938275463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45982.11938275463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45982.11938275463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45982.11938275463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45982.11938275463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45982.11938275463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45982.11938275463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45982.11938275463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45982.11938275463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45982.11938275463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45982.11938275463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45982.11938275463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45982.11938275463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45982.11938275463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45982.11938275463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45982.11938275463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45982.11938275463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45982.11938275463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45982.11938275463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45982.11938275463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45982.11938275463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45982.11938275463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45982.11938275463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45982.11938275463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45982.11938275463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45982.11938275463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45982.11938275463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45982.11938275463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45982.11938275463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45982.11938275463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45982.11938275463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45982.11938275463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45982.11938275463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45982.11938275463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45982.11938275463</v>
      </c>
      <c r="H87" s="109"/>
      <c r="I87" s="109" t="str">
        <f>IFERROR(VLOOKUP(D87,DB!A:F,6,0),"")</f>
        <v/>
      </c>
      <c r="J87" s="109" t="str">
        <f>IFERROR(VLOOKUP(D87,DB!A:G,7,0),"")</f>
        <v/>
      </c>
      <c r="K87" s="109"/>
      <c r="L87" s="109" t="str">
        <f>IFERROR(VLOOKUP(D87,DB!A:I,9,0),"")</f>
        <v/>
      </c>
    </row>
    <row r="88" spans="1:12">
      <c r="A88" s="131"/>
      <c r="B88" s="131" t="str">
        <f>IFERROR(VLOOKUP(D88,DB!A:K,11,0),"")</f>
        <v/>
      </c>
      <c r="C88" s="131"/>
      <c r="D88" s="131"/>
      <c r="E88" s="131"/>
      <c r="F88" s="132"/>
      <c r="G88" s="111">
        <f ca="1">IFERROR(NOW()-F88,"")</f>
        <v>45982.11938275463</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45982.11938275463</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45982.11938275463</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45982.11938275463</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45982.11938275463</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45982.11938275463</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45982.11938275463</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45982.11938275463</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45982.11938275463</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45982.11938275463</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45982.11938275463</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45982.11938275463</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45982.11938275463</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45982.11938275463</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45982.11938275463</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45982.11938275463</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45982.11938275463</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45982.11938275463</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45982.11938275463</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45982.11938275463</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45982.11938275463</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45982.11938275463</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45982.11938275463</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45982.11938275463</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45982.11938275463</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45982.11938275463</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45982.11938275463</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45982.11938275463</v>
      </c>
      <c r="H115" s="132"/>
      <c r="I115" s="131" t="str">
        <f>IFERROR(VLOOKUP(D115,DB!A:F,6,0),"")</f>
        <v/>
      </c>
      <c r="J115" s="131" t="str">
        <f>IFERROR(VLOOKUP(D115,DB!A:G,7,0),"")</f>
        <v/>
      </c>
      <c r="K115" s="131"/>
      <c r="L115" s="131" t="str">
        <f>IFERROR(VLOOKUP(D115,DB!A:I,9,0),"")</f>
        <v/>
      </c>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sheetData>
  <dataValidations count="2">
    <dataValidation allowBlank="1" showInputMessage="1" showErrorMessage="1" sqref="E1" xr:uid="{920C6338-E771-4DAE-8C89-92A9093EA4DE}"/>
    <dataValidation type="list" allowBlank="1" showInputMessage="1" showErrorMessage="1" sqref="E2:E1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
  <sheetViews>
    <sheetView workbookViewId="0">
      <selection activeCell="F6" sqref="F6"/>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20">
        <v>2</v>
      </c>
      <c r="D2" s="119" t="s">
        <v>38990</v>
      </c>
      <c r="E2" s="149" t="s">
        <v>39021</v>
      </c>
      <c r="F2" s="121">
        <v>45982.035509259258</v>
      </c>
      <c r="G2" s="104">
        <f t="shared" ref="G2:G4" ca="1" si="0">IFERROR(NOW()-F2,"-")</f>
        <v>8.3873611110902857E-2</v>
      </c>
      <c r="H2" s="121">
        <v>45982.035474537035</v>
      </c>
      <c r="I2" s="119" t="str">
        <f>IFERROR(VLOOKUP(D2,DB!A:F,6,0),"")</f>
        <v>Generator-SG</v>
      </c>
      <c r="J2" s="119" t="str">
        <f>IFERROR(VLOOKUP(D2,DB!A:G,7,0),"")</f>
        <v>Vandalized</v>
      </c>
      <c r="K2" s="122" t="s">
        <v>39123</v>
      </c>
      <c r="L2" s="123" t="str">
        <f>IFERROR(VLOOKUP(D2,DB!A:I,9,0),"")</f>
        <v>Latis</v>
      </c>
    </row>
    <row r="3" spans="1:16382" ht="31.5" customHeight="1">
      <c r="A3" s="118"/>
      <c r="B3" s="119" t="str">
        <f>IFERROR(VLOOKUP(D3,DB!A:K,11,0),"")</f>
        <v/>
      </c>
      <c r="C3" s="120"/>
      <c r="D3" s="119"/>
      <c r="E3" s="109"/>
      <c r="F3" s="121"/>
      <c r="G3" s="104">
        <f t="shared" ca="1" si="0"/>
        <v>45982.119382870369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45982.119382870369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ref="G5:G38" ca="1" si="1">IFERROR(NOW()-F5,"-")</f>
        <v>45982.119382870369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1"/>
        <v>45982.119382870369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1"/>
        <v>45982.119382870369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1"/>
        <v>45982.119382870369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1"/>
        <v>45982.119382870369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1"/>
        <v>45982.119382870369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45982.119382870369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45982.119382870369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45982.119382870369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45982.119382870369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45982.119382870369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45982.119382870369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45982.119382870369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45982.119382870369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45982.119382870369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45982.119382870369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45982.119382870369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45982.119382870369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45982.119382870369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45982.119382870369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45982.119382870369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45982.119382870369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45982.119382870369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45982.119382870369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45982.119382870369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45982.119382870369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45982.119382870369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45982.119382870369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45982.119382870369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45982.119382870369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45982.119382870369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45982.119382870369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45982.119382870369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45982.119382870369</v>
      </c>
      <c r="H38" s="121"/>
      <c r="I38" s="119" t="str">
        <f>IFERROR(VLOOKUP(D38,DB!A:F,6,0),"")</f>
        <v/>
      </c>
      <c r="J38" s="119" t="str">
        <f>IFERROR(VLOOKUP(D38,DB!A:G,7,0),"")</f>
        <v/>
      </c>
      <c r="K38" s="122"/>
      <c r="L38" s="123" t="str">
        <f>IFERROR(VLOOKUP(D38,DB!A:I,9,0),"")</f>
        <v/>
      </c>
    </row>
  </sheetData>
  <dataValidations count="2">
    <dataValidation allowBlank="1" showInputMessage="1" showErrorMessage="1" sqref="E1" xr:uid="{9E1BC488-8814-4F8A-8DBE-742B3278AB71}"/>
    <dataValidation type="list" allowBlank="1" showInputMessage="1" showErrorMessage="1" sqref="E2:E3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2025-11-20T23:53:57Z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