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04" documentId="120_S{2AC9BD13-BADA-5192-A53E-5A8FF88502F6}" xr6:coauthVersionLast="47" xr6:coauthVersionMax="47" xr10:uidLastSave="{C0AC01D0-F7D4-4C4F-8DB7-744F4DE9F76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<sst xmlns="http://schemas.openxmlformats.org/spreadsheetml/2006/main" count="180281" uniqueCount="39125">
  <si>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</si>
  <si>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</si>
  <si>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</si>
  <si>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</si>
  <si>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</si>
  <si>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</si>
  <si>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</si>
  <si>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</si>
  <si>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</si>
  <si>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</si>
  <si>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</si>
  <si>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</si>
  <si>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</si>
  <si>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</si>
  <si>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</si>
  <si>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</si>
  <si>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</si>
  <si>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</si>
  <si>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</si>
  <si>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</si>
  <si>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</si>
  <si>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</si>
  <si>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</si>
  <si>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</si>
  <si>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</si>
  <si>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</si>
  <si>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</si>
  <si>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</si>
  <si>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</si>
  <si>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</si>
  <si>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</si>
  <si>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</si>
  <si>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</si>
  <si>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</si>
  <si>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</si>
  <si>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</si>
  <si>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</si>
  <si>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</si>
  <si>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</si>
  <si>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</si>
  <si>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</si>
  <si>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</si>
  <si>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</si>
  <si>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</si>
  <si>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</si>
  <si>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</si>
  <si>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</si>
  <si>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</si>
  <si>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</si>
  <si>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</si>
  <si>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</si>
  <si>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</si>
  <si>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</si>
  <si>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</si>
  <si>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</si>
  <si>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</si>
  <si>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</si>
  <si>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</si>
  <si>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</si>
  <si>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</si>
  <si>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</si>
  <si>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</si>
  <si>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</si>
  <si>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</si>
  <si>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</si>
  <si>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</si>
  <si>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</si>
  <si>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</si>
  <si>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</si>
  <si>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</si>
  <si>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</si>
  <si>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</si>
  <si>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</si>
  <si>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</si>
  <si>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</si>
  <si>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</si>
  <si>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</si>
  <si>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</si>
  <si>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</si>
  <si>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</si>
  <si>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</si>
  <si>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</si>
  <si>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</si>
  <si>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</si>
  <si>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</si>
  <si>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</si>
  <si>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</si>
  <si>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</si>
  <si>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</si>
  <si>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</si>
  <si>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</si>
  <si>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</si>
  <si>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</si>
  <si>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</si>
  <si>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</si>
  <si>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</si>
  <si>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</si>
  <si>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</si>
  <si>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</si>
  <si>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</si>
  <si>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</si>
  <si>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</si>
  <si>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</si>
  <si>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</si>
  <si>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</si>
  <si>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</si>
  <si>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</si>
  <si>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</si>
  <si>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</si>
  <si>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</si>
  <si>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</si>
  <si>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</si>
  <si>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</si>
  <si>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</si>
  <si>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</si>
  <si>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</si>
  <si>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</si>
  <si>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</si>
  <si>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</si>
  <si>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</si>
  <si>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</si>
  <si>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</si>
  <si>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</si>
  <si>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</si>
  <si>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</si>
  <si>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</si>
  <si>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</si>
  <si>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</si>
  <si>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</si>
  <si>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</si>
  <si>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</si>
  <si>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</si>
  <si>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</si>
  <si>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</si>
  <si>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</si>
  <si>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</si>
  <si>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</si>
  <si>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</si>
  <si>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</si>
  <si>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</si>
  <si>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</si>
  <si>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</si>
  <si>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</si>
  <si>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</si>
  <si>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</si>
  <si>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</si>
  <si>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</si>
  <si>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</si>
  <si>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</si>
  <si>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</si>
  <si>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</si>
  <si>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</si>
  <si>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</si>
  <si>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</si>
  <si>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</si>
  <si>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</si>
  <si>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</si>
  <si>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</si>
  <si>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</si>
  <si>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</si>
  <si>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</si>
  <si>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</si>
  <si>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</si>
  <si>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</si>
  <si>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</si>
  <si>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</si>
  <si>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</si>
  <si>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</si>
  <si>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</si>
  <si>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</si>
  <si>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</si>
  <si>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</si>
  <si>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</si>
  <si>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</si>
  <si>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</si>
  <si>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</si>
  <si>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</si>
  <si>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</si>
  <si>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</si>
  <si>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</si>
  <si>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</si>
  <si>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</si>
  <si>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</si>
  <si>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</si>
  <si>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</si>
  <si>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</si>
  <si>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</si>
  <si>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</si>
  <si>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</si>
  <si>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</si>
  <si>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</si>
  <si>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</si>
  <si>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</si>
  <si>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</si>
  <si>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</si>
  <si>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</si>
  <si>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</si>
  <si>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</si>
  <si>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</si>
  <si>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</si>
  <si>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</si>
  <si>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</si>
  <si>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</si>
  <si>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</si>
  <si>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</si>
  <si>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</si>
  <si>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</si>
  <si>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</si>
  <si>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</si>
  <si>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</si>
  <si>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</si>
  <si>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</si>
  <si>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</si>
  <si>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</si>
  <si>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</si>
  <si>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</si>
  <si>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</si>
  <si>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</si>
  <si>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</si>
  <si>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</si>
  <si>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</si>
  <si>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</si>
  <si>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</si>
  <si>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</si>
  <si>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</si>
  <si>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</si>
  <si>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</si>
  <si>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</si>
  <si>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</si>
  <si>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</si>
  <si>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</si>
  <si>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</si>
  <si>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</si>
  <si>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</si>
  <si>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</si>
  <si>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</si>
  <si>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</si>
  <si>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</si>
  <si>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</si>
  <si>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</si>
  <si>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</si>
  <si>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</si>
  <si>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</si>
  <si>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</si>
  <si>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</si>
  <si>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</si>
  <si>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</si>
  <si>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</si>
  <si>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</si>
  <si>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</si>
  <si>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</si>
  <si>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</si>
  <si>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</si>
  <si>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</si>
  <si>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</si>
  <si>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</si>
  <si>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</si>
  <si>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</si>
  <si>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</si>
  <si>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</si>
  <si>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</si>
  <si>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</si>
  <si>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</si>
  <si>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</si>
  <si>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</si>
  <si>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</si>
  <si>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</si>
  <si>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</si>
  <si>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</si>
  <si>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</si>
  <si>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</si>
  <si>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</si>
  <si>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</si>
  <si>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</si>
  <si>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</si>
  <si>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</si>
  <si>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</si>
  <si>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</si>
  <si>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</si>
  <si>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</si>
  <si>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</si>
  <si>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</si>
  <si>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</si>
  <si>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</si>
  <si>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</si>
  <si>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</si>
  <si>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</si>
  <si>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</si>
  <si>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</si>
  <si>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</si>
  <si>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</si>
  <si>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</si>
  <si>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</si>
  <si>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</si>
  <si>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</si>
  <si>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</si>
  <si>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</si>
  <si>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</si>
  <si>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</si>
  <si>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</si>
  <si>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</si>
  <si>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</si>
  <si>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</si>
  <si>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</si>
  <si>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</si>
  <si>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</si>
  <si>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</si>
  <si>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</si>
  <si>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</si>
  <si>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</si>
  <si>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</si>
  <si>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</si>
  <si>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</si>
  <si>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</si>
  <si>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</si>
  <si>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</si>
  <si>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</si>
  <si>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</si>
  <si>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</si>
  <si>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</si>
  <si>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</si>
  <si>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</si>
  <si>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</si>
  <si>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</si>
  <si>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</si>
  <si>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</si>
  <si>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</si>
  <si>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</si>
  <si>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</si>
  <si>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</si>
  <si>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</si>
  <si>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</si>
  <si>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</si>
  <si>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</si>
  <si>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</si>
  <si>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</si>
  <si>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</si>
  <si>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</si>
  <si>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</si>
  <si>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</si>
  <si>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</si>
  <si>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</si>
  <si>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</si>
  <si>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</si>
  <si>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</si>
  <si>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</si>
  <si>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</si>
  <si>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</si>
  <si>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</si>
  <si>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</si>
  <si>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</si>
  <si>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</si>
  <si>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</si>
  <si>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</si>
  <si>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</si>
  <si>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</si>
  <si>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</si>
  <si>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</si>
  <si>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</si>
  <si>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</si>
  <si>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</si>
  <si>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</si>
  <si>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</si>
  <si>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</si>
  <si>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</si>
  <si>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</si>
  <si>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</si>
  <si>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</si>
  <si>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</si>
  <si>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</si>
  <si>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</si>
  <si>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</si>
  <si>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</si>
  <si>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</si>
  <si>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</si>
  <si>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</si>
  <si>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</si>
  <si>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</si>
  <si>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</si>
  <si>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</si>
  <si>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</si>
  <si>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</si>
  <si>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</si>
  <si>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</si>
  <si>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</si>
  <si>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</si>
  <si>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</si>
  <si>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</si>
  <si>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</si>
  <si>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</si>
  <si>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</si>
  <si>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</si>
  <si>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</si>
  <si>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</si>
  <si>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</si>
  <si>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</si>
  <si>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</si>
  <si>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</si>
  <si>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</si>
  <si>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</si>
  <si>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</si>
  <si>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</si>
  <si>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</si>
  <si>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</si>
  <si>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</si>
  <si>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</si>
  <si>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</si>
  <si>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</si>
  <si>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</si>
  <si>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</si>
  <si>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</si>
  <si>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</si>
  <si>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</si>
  <si>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</si>
  <si>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</si>
  <si>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</si>
  <si>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</si>
  <si>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</si>
  <si>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</si>
  <si>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</si>
  <si>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</si>
  <si>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</si>
  <si>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</si>
  <si>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</si>
  <si>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</si>
  <si>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</si>
  <si>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</si>
  <si>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</si>
  <si>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</si>
  <si>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</si>
  <si>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</si>
  <si>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</si>
  <si>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</si>
  <si>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</si>
  <si>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</si>
  <si>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</si>
  <si>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</si>
  <si>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</si>
  <si>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</si>
  <si>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</si>
  <si>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</si>
  <si>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</si>
  <si>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</si>
  <si>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</si>
  <si>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</si>
  <si>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</si>
  <si>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</si>
  <si>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</si>
  <si>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</si>
  <si>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</si>
  <si>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</si>
  <si>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</si>
  <si>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</si>
  <si>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</si>
  <si>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</si>
  <si>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</si>
  <si>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</si>
  <si>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</si>
  <si>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</si>
  <si>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</si>
  <si>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</si>
  <si>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</si>
  <si>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</si>
  <si>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</si>
  <si>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</si>
  <si>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</si>
  <si>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</si>
  <si>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</si>
  <si>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</si>
  <si>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</si>
  <si>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</si>
  <si>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</si>
  <si>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</si>
  <si>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</si>
  <si>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</si>
  <si>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</si>
  <si>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</si>
  <si>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</si>
  <si>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</si>
  <si>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</si>
  <si>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</si>
  <si>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</si>
  <si>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</si>
  <si>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</si>
  <si>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</si>
  <si>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</si>
  <si>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</si>
  <si>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</si>
  <si>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</si>
  <si>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</si>
  <si>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</si>
  <si>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</si>
  <si>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</si>
  <si>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</si>
  <si>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</si>
  <si>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</si>
  <si>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</si>
  <si>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</si>
  <si>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</si>
  <si>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</si>
  <si>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</si>
  <si>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</si>
  <si>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</si>
  <si>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</si>
  <si>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</si>
  <si>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</si>
  <si>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</si>
  <si>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</si>
  <si>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</si>
  <si>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</si>
  <si>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</si>
  <si>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</si>
  <si>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</si>
  <si>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</si>
  <si>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</si>
  <si>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</si>
  <si>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</si>
  <si>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</si>
  <si>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</si>
  <si>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</si>
  <si>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</si>
  <si>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</si>
  <si>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</si>
  <si>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</si>
  <si>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</si>
  <si>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</si>
  <si>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</si>
  <si>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</si>
  <si>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</si>
  <si>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</si>
  <si>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</si>
  <si>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</si>
  <si>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</si>
  <si>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</si>
  <si>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</si>
  <si>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</si>
  <si>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</si>
  <si>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</si>
  <si>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</si>
  <si>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</si>
  <si>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</si>
  <si>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</si>
  <si>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</si>
  <si>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</si>
  <si>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</si>
  <si>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</si>
  <si>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</si>
  <si>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</si>
  <si>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</si>
  <si>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</si>
  <si>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</si>
  <si>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</si>
  <si>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</si>
  <si>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</si>
  <si>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</si>
  <si>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</si>
  <si>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</si>
  <si>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</si>
  <si>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</si>
  <si>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</si>
  <si>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</si>
  <si>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</si>
  <si>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</si>
  <si>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</si>
  <si>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</si>
  <si>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</si>
  <si>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</si>
  <si>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</si>
  <si>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</si>
  <si>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</si>
  <si>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</si>
  <si>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</si>
  <si>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</si>
  <si>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</si>
  <si>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</si>
  <si>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</si>
  <si>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</si>
  <si>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</si>
  <si>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</si>
  <si>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</si>
  <si>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</si>
  <si>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</si>
  <si>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</si>
  <si>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</si>
  <si>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</si>
  <si>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</si>
  <si>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</si>
  <si>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</si>
  <si>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</si>
  <si>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</si>
  <si>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</si>
  <si>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</si>
  <si>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</si>
  <si>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</si>
  <si>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</si>
  <si>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</si>
  <si>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</si>
  <si>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</si>
  <si>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</si>
  <si>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</si>
  <si>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</si>
  <si>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</si>
  <si>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</si>
  <si>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</si>
  <si>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</si>
  <si>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</si>
  <si>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</si>
  <si>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</si>
  <si>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</si>
  <si>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</si>
  <si>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</si>
  <si>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</si>
  <si>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</si>
  <si>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</si>
  <si>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</si>
  <si>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</si>
  <si>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</si>
  <si>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</si>
  <si>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</si>
  <si>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</si>
  <si>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</si>
  <si>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</si>
  <si>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</si>
  <si>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</si>
  <si>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</si>
  <si>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</si>
  <si>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</si>
  <si>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</si>
  <si>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</si>
  <si>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</si>
  <si>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</si>
  <si>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</si>
  <si>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</si>
  <si>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</si>
  <si>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</si>
  <si>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</si>
  <si>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</si>
  <si>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</si>
  <si>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</si>
  <si>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</si>
  <si>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</si>
  <si>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</si>
  <si>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</si>
  <si>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</si>
  <si>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</si>
  <si>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</si>
  <si>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</si>
  <si>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</si>
  <si>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</si>
  <si>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</si>
  <si>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</si>
  <si>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</si>
  <si>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</si>
  <si>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</si>
  <si>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</si>
  <si>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</si>
  <si>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</si>
  <si>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</si>
  <si>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</si>
  <si>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</si>
  <si>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</si>
  <si>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</si>
  <si>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</si>
  <si>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</si>
  <si>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</si>
  <si>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</si>
  <si>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</si>
  <si>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</si>
  <si>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</si>
  <si>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</si>
  <si>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</si>
  <si>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</si>
  <si>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</si>
  <si>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</si>
  <si>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</si>
  <si>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</si>
  <si>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</si>
  <si>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</si>
  <si>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</si>
  <si>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</si>
  <si>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</si>
  <si>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</si>
  <si>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</si>
  <si>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</si>
  <si>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</si>
  <si>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</si>
  <si>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</si>
  <si>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</si>
  <si>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</si>
  <si>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</si>
  <si>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</si>
  <si>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</si>
  <si>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</si>
  <si>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</si>
  <si>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</si>
  <si>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</si>
  <si>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</si>
  <si>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</si>
  <si>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</si>
  <si>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</si>
  <si>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</si>
  <si>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</si>
  <si>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</si>
  <si>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</si>
  <si>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</si>
  <si>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</si>
  <si>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</si>
  <si>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</si>
  <si>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</si>
  <si>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</si>
  <si>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</si>
  <si>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</si>
  <si>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</si>
  <si>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</si>
  <si>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</si>
  <si>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</si>
  <si>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</si>
  <si>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</si>
  <si>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</si>
  <si>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</si>
  <si>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</si>
  <si>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</si>
  <si>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</si>
  <si>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</si>
  <si>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</si>
  <si>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</si>
  <si>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</si>
  <si>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</si>
  <si>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</si>
  <si>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</si>
  <si>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</si>
  <si>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</si>
  <si>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</si>
  <si>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</si>
  <si>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</si>
  <si>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</si>
  <si>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</si>
  <si>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</si>
  <si>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</si>
  <si>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</si>
  <si>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</si>
  <si>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</si>
  <si>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</si>
  <si>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</si>
  <si>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</si>
  <si>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</si>
  <si>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</si>
  <si>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</si>
  <si>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</si>
  <si>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</si>
  <si>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</si>
  <si>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</si>
  <si>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</si>
  <si>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</si>
  <si>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</si>
  <si>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</si>
  <si>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</si>
  <si>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</si>
  <si>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</si>
  <si>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</si>
  <si>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</si>
  <si>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</si>
  <si>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</si>
  <si>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</si>
  <si>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</si>
  <si>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</si>
  <si>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</si>
  <si>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</si>
  <si>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</si>
  <si>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</si>
  <si>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</si>
  <si>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</si>
  <si>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</si>
  <si>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</si>
  <si>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</si>
  <si>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</si>
  <si>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</si>
  <si>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</si>
  <si>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</si>
  <si>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</si>
  <si>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</si>
  <si>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</si>
  <si>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</si>
  <si>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</si>
  <si>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</si>
  <si>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</si>
  <si>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</si>
  <si>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</si>
  <si>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</si>
  <si>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</si>
  <si>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</si>
  <si>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</si>
  <si>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</si>
  <si>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</si>
  <si>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</si>
  <si>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</si>
  <si>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</si>
  <si>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</si>
  <si>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</si>
  <si>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</si>
  <si>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</si>
  <si>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</si>
  <si>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</si>
  <si>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</si>
  <si>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</si>
  <si>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</si>
  <si>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</si>
  <si>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</si>
  <si>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</si>
  <si>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</si>
  <si>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</si>
  <si>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</si>
  <si>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</si>
  <si>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</si>
  <si>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</si>
  <si>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</si>
  <si>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</si>
  <si>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</si>
  <si>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</si>
  <si>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</si>
  <si>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</si>
  <si>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</si>
  <si>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</si>
  <si>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</si>
  <si>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</si>
  <si>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</si>
  <si>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</si>
  <si>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</si>
  <si>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</si>
  <si>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</si>
  <si>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</si>
  <si>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</si>
  <si>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</si>
  <si>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</si>
  <si>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</si>
  <si>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</si>
  <si>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</si>
  <si>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</si>
  <si>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</si>
  <si>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</si>
  <si>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</si>
  <si>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</si>
  <si>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</si>
  <si>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</si>
  <si>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</si>
  <si>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</si>
  <si>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</si>
  <si>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</si>
  <si>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</si>
  <si>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</si>
  <si>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</si>
  <si>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</si>
  <si>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</si>
  <si>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</si>
  <si>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</si>
  <si>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</si>
  <si>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</si>
  <si>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</si>
  <si>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</si>
  <si>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</si>
  <si>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</si>
  <si>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</si>
  <si>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</si>
  <si>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</si>
  <si>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</si>
  <si>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</si>
  <si>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</si>
  <si>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</si>
  <si>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</si>
  <si>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</si>
  <si>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</si>
  <si>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</si>
  <si>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</si>
  <si>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</si>
  <si>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</si>
  <si>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</si>
  <si>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</si>
  <si>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</si>
  <si>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</si>
  <si>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</si>
  <si>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</si>
  <si>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</si>
  <si>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</si>
  <si>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</si>
  <si>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</si>
  <si>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</si>
  <si>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</si>
  <si>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</si>
  <si>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</si>
  <si>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</si>
  <si>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</si>
  <si>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</si>
  <si>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</si>
  <si>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</si>
  <si>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</si>
  <si>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</si>
  <si>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</si>
  <si>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</si>
  <si>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</si>
  <si>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</si>
  <si>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</si>
  <si>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</si>
  <si>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</si>
  <si>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</si>
  <si>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</si>
  <si>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</si>
  <si>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</si>
  <si>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</si>
  <si>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</si>
  <si>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</si>
  <si>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</si>
  <si>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</si>
  <si>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</si>
  <si>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</si>
  <si>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</si>
  <si>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</si>
  <si>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</si>
  <si>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</si>
  <si>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</si>
  <si>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</si>
  <si>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</si>
  <si>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</si>
  <si>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</si>
  <si>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</si>
  <si>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</si>
  <si>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</si>
  <si>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</si>
  <si>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</si>
  <si>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</si>
  <si>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</si>
  <si>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</si>
  <si>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</si>
  <si>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</si>
  <si>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</si>
  <si>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</si>
  <si>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</si>
  <si>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</si>
  <si>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</si>
  <si>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</si>
  <si>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</si>
  <si>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</si>
  <si>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</si>
  <si>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</si>
  <si>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</si>
  <si>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</si>
  <si>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</si>
  <si>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</si>
  <si>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</si>
  <si>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</si>
  <si>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</si>
  <si>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</si>
  <si>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</si>
  <si>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</si>
  <si>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</si>
  <si>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</si>
  <si>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</si>
  <si>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</si>
  <si>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</si>
  <si>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</si>
  <si>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</si>
  <si>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</si>
  <si>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</si>
  <si>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</si>
  <si>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</si>
  <si>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</si>
  <si>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</si>
  <si>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</si>
  <si>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</si>
  <si>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</si>
  <si>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</si>
  <si>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</si>
  <si>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</si>
  <si>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</si>
  <si>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</si>
  <si>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</si>
  <si>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</si>
  <si>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</si>
  <si>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</si>
  <si>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</si>
  <si>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</si>
  <si>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</si>
  <si>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</si>
  <si>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</si>
  <si>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</si>
  <si>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</si>
  <si>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</si>
  <si>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</si>
  <si>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</si>
  <si>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</si>
  <si>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</si>
  <si>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</si>
  <si>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</si>
  <si>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</si>
  <si>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</si>
  <si>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</si>
  <si>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</si>
  <si>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</si>
  <si>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</si>
  <si>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</si>
  <si>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</si>
  <si>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</si>
  <si>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</si>
  <si>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</si>
  <si>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</si>
  <si>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</si>
  <si>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</si>
  <si>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</si>
  <si>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</si>
  <si>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</si>
  <si>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</si>
  <si>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</si>
  <si>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</si>
  <si>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</si>
  <si>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</si>
  <si>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</si>
  <si>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</si>
  <si>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</si>
  <si>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</si>
  <si>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</si>
  <si>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</si>
  <si>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</si>
  <si>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</si>
  <si>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</si>
  <si>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</si>
  <si>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</si>
  <si>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</si>
  <si>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</si>
  <si>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</si>
  <si>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</si>
  <si>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</si>
  <si>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</si>
  <si>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</si>
  <si>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</si>
  <si>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</si>
  <si>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</si>
  <si>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</si>
  <si>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</si>
  <si>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</si>
  <si>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</si>
  <si>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</si>
  <si>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</si>
  <si>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</si>
  <si>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</si>
  <si>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</si>
  <si>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</si>
  <si>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</si>
  <si>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</si>
  <si>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</si>
  <si>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</si>
  <si>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</si>
  <si>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</si>
  <si>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</si>
  <si>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</si>
  <si>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</si>
  <si>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</si>
  <si>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</si>
  <si>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</si>
  <si>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</si>
  <si>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</si>
  <si>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</si>
  <si>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</si>
  <si>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</si>
  <si>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</si>
  <si>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</si>
  <si>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</si>
  <si>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</si>
  <si>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</si>
  <si>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</si>
  <si>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</si>
  <si>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</si>
  <si>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</si>
  <si>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</si>
  <si>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</si>
  <si>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</si>
  <si>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</si>
  <si>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</si>
  <si>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</si>
  <si>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</si>
  <si>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</si>
  <si>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</si>
  <si>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</si>
  <si>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</si>
  <si>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</si>
  <si>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</si>
  <si>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</si>
  <si>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</si>
  <si>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</si>
  <si>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</si>
  <si>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</si>
  <si>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</si>
  <si>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</si>
  <si>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</si>
  <si>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</si>
  <si>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</si>
  <si>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</si>
  <si>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</si>
  <si>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</si>
  <si>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</si>
  <si>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</si>
  <si>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</si>
  <si>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</si>
  <si>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</si>
  <si>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</si>
  <si>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</si>
  <si>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</si>
  <si>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</si>
  <si>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</si>
  <si>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</si>
  <si>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</si>
  <si>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</si>
  <si>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</si>
  <si>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</si>
  <si>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</si>
  <si>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</si>
  <si>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</si>
  <si>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</si>
  <si>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</si>
  <si>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</si>
  <si>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</si>
  <si>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</si>
  <si>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</si>
  <si>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</si>
  <si>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</si>
  <si>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</si>
  <si>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</si>
  <si>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</si>
  <si>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</si>
  <si>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</si>
  <si>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</si>
  <si>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</si>
  <si>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</si>
  <si>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</si>
  <si>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</si>
  <si>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</si>
  <si>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</si>
  <si>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</si>
  <si>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</si>
  <si>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</si>
  <si>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</si>
  <si>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</si>
  <si>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</si>
  <si>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</si>
  <si>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</si>
  <si>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</si>
  <si>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</si>
  <si>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</si>
  <si>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</si>
  <si>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</si>
  <si>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</si>
  <si>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</si>
  <si>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</si>
  <si>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</si>
  <si>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</si>
  <si>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</si>
  <si>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</si>
  <si>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</si>
  <si>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</si>
  <si>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</si>
  <si>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</si>
  <si>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</si>
  <si>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</si>
  <si>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</si>
  <si>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</si>
  <si>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</si>
  <si>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</si>
  <si>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</si>
  <si>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</si>
  <si>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</si>
  <si>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</si>
  <si>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</si>
  <si>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</si>
  <si>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</si>
  <si>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</si>
  <si>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</si>
  <si>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</si>
  <si>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</si>
  <si>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</si>
  <si>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</si>
  <si>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</si>
  <si>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</si>
  <si>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</si>
  <si>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</si>
  <si>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</si>
  <si>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</si>
  <si>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</si>
  <si>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</si>
  <si>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</si>
  <si>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</si>
  <si>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</si>
  <si>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</si>
  <si>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</si>
  <si>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</si>
  <si>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</si>
  <si>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</si>
  <si>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</si>
  <si>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</si>
  <si>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</si>
  <si>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</si>
  <si>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</si>
  <si>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</si>
  <si>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</si>
  <si>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</si>
  <si>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</si>
  <si>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</si>
  <si>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</si>
  <si>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</si>
  <si>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</si>
  <si>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</si>
  <si>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</si>
  <si>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</si>
  <si>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</si>
  <si>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</si>
  <si>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</si>
  <si>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</si>
  <si>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</si>
  <si>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</si>
  <si>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</si>
  <si>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</si>
  <si>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</si>
  <si>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</si>
  <si>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</si>
  <si>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</si>
  <si>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</si>
  <si>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</si>
  <si>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</si>
  <si>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</si>
  <si>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</si>
  <si>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</si>
  <si>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</si>
  <si>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</si>
  <si>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</si>
  <si>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</si>
  <si>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</si>
  <si>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</si>
  <si>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</si>
  <si>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</si>
  <si>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</si>
  <si>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</si>
  <si>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</si>
  <si>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</si>
  <si>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</si>
  <si>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</si>
  <si>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</si>
  <si>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</si>
  <si>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</si>
  <si>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</si>
  <si>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</si>
  <si>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</si>
  <si>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</si>
  <si>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</si>
  <si>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</si>
  <si>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</si>
  <si>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</si>
  <si>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</si>
  <si>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</si>
  <si>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</si>
  <si>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</si>
  <si>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</si>
  <si>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</si>
  <si>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</si>
  <si>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</si>
  <si>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</si>
  <si>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</si>
  <si>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</si>
  <si>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</si>
  <si>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</si>
  <si>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</si>
  <si>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</si>
  <si>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</si>
  <si>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</si>
  <si>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</si>
  <si>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</si>
  <si>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</si>
  <si>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</si>
  <si>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</si>
  <si>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</si>
  <si>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</si>
  <si>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</si>
  <si>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</si>
  <si>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</si>
  <si>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</si>
  <si>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</si>
  <si>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</si>
  <si>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</si>
  <si>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</si>
  <si>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</si>
  <si>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</si>
  <si>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</si>
  <si>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</si>
  <si>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</si>
  <si>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</si>
  <si>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</si>
  <si>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</si>
  <si>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</si>
  <si>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</si>
  <si>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</si>
  <si>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</si>
  <si>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</si>
  <si>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</si>
  <si>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</si>
  <si>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</si>
  <si>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</si>
  <si>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</si>
  <si>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</si>
  <si>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</si>
  <si>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</si>
  <si>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</si>
  <si>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</si>
  <si>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</si>
  <si>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</si>
  <si>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</si>
  <si>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</si>
  <si>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</si>
  <si>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</si>
  <si>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</si>
  <si>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</si>
  <si>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</si>
  <si>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</si>
  <si>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</si>
  <si>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</si>
  <si>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</si>
  <si>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</si>
  <si>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</si>
  <si>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</si>
  <si>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</si>
  <si>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</si>
  <si>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</si>
  <si>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</si>
  <si>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</si>
  <si>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</si>
  <si>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</si>
  <si>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</si>
  <si>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</si>
  <si>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</si>
  <si>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</si>
  <si>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</si>
  <si>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</si>
  <si>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</si>
  <si>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</si>
  <si>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</si>
  <si>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</si>
  <si>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</si>
  <si>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</si>
  <si>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</si>
  <si>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</si>
  <si>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</si>
  <si>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</si>
  <si>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</si>
  <si>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</si>
  <si>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</si>
  <si>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</si>
  <si>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</si>
  <si>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</si>
  <si>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</si>
  <si>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</si>
  <si>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</si>
  <si>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</si>
  <si>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</si>
  <si>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</si>
  <si>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</si>
  <si>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</si>
  <si>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</si>
  <si>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</si>
  <si>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</si>
  <si>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</si>
  <si>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</si>
  <si>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</si>
  <si>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</si>
  <si>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</si>
  <si>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</si>
  <si>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</si>
  <si>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</si>
  <si>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</si>
  <si>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</si>
  <si>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</si>
  <si>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</si>
  <si>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</si>
  <si>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</si>
  <si>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</si>
  <si>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</si>
  <si>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</si>
  <si>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</si>
  <si>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</si>
  <si>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</si>
  <si>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</si>
  <si>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</si>
  <si>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</si>
  <si>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</si>
  <si>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</si>
  <si>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</si>
  <si>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</si>
  <si>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</si>
  <si>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</si>
  <si>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</si>
  <si>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</si>
  <si>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</si>
  <si>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</si>
  <si>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</si>
  <si>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</si>
  <si>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</si>
  <si>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</si>
  <si>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</si>
  <si>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</si>
  <si>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</si>
  <si>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</si>
  <si>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</si>
  <si>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</si>
  <si>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</si>
  <si>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</si>
  <si>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</si>
  <si>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</si>
  <si>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</si>
  <si>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</si>
  <si>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</si>
  <si>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</si>
  <si>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</si>
  <si>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</si>
  <si>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</si>
  <si>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</si>
  <si>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</si>
  <si>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</si>
  <si>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</si>
  <si>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</si>
  <si>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</si>
  <si>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</si>
  <si>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</si>
  <si>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</si>
  <si>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</si>
  <si>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</si>
  <si>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</si>
  <si>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</si>
  <si>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</si>
  <si>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</si>
  <si>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</si>
  <si>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</si>
  <si>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</si>
  <si>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</si>
  <si>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</si>
  <si>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</si>
  <si>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</si>
  <si>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</si>
  <si>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</si>
  <si>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</si>
  <si>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</si>
  <si>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</si>
  <si>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</si>
  <si>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</si>
  <si>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</si>
  <si>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</si>
  <si>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</si>
  <si>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</si>
  <si>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</si>
  <si>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</si>
  <si>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</si>
  <si>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</si>
  <si>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</si>
  <si>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</si>
  <si>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</si>
  <si>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</si>
  <si>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</si>
  <si>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</si>
  <si>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</si>
  <si>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</si>
  <si>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</si>
  <si>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</si>
  <si>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</si>
  <si>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</si>
  <si>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</si>
  <si>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</si>
  <si>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</si>
  <si>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</si>
  <si>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</si>
  <si>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</si>
  <si>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</si>
  <si>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</si>
  <si>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</si>
  <si>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</si>
  <si>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</si>
  <si>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</si>
  <si>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</si>
  <si>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</si>
  <si>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</si>
  <si>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</si>
  <si>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</si>
  <si>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</si>
  <si>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</si>
  <si>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</si>
  <si>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</si>
  <si>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</si>
  <si>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</si>
  <si>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</si>
  <si>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</si>
  <si>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</si>
  <si>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</si>
  <si>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</si>
  <si>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</si>
  <si>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</si>
  <si>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</si>
  <si>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</si>
  <si>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</si>
  <si>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</si>
  <si>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</si>
  <si>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</si>
  <si>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</si>
  <si>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</si>
  <si>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</si>
  <si>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</si>
  <si>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</si>
  <si>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</si>
  <si>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</si>
  <si>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</si>
  <si>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</si>
  <si>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</si>
  <si>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</si>
  <si>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</si>
  <si>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</si>
  <si>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</si>
  <si>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</si>
  <si>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</si>
  <si>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</si>
  <si>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</si>
  <si>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</si>
  <si>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</si>
  <si>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</si>
  <si>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</si>
  <si>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</si>
  <si>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</si>
  <si>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</si>
  <si>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</si>
  <si>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</si>
  <si>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</si>
  <si>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</si>
  <si>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</si>
  <si>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</si>
  <si>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</si>
  <si>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</si>
  <si>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</si>
  <si>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</si>
  <si>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</si>
  <si>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</si>
  <si>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</si>
  <si>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</si>
  <si>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</si>
  <si>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</si>
  <si>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</si>
  <si>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</si>
  <si>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</si>
  <si>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</si>
  <si>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</si>
  <si>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</si>
  <si>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</si>
  <si>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</si>
  <si>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</si>
  <si>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</si>
  <si>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</si>
  <si>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</si>
  <si>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</si>
  <si>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</si>
  <si>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</si>
  <si>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</si>
  <si>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</si>
  <si>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</si>
  <si>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</si>
  <si>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</si>
  <si>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</si>
  <si>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</si>
  <si>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</si>
  <si>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</si>
  <si>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</si>
  <si>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</si>
  <si>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</si>
  <si>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</si>
  <si>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</si>
  <si>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</si>
  <si>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</si>
  <si>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</si>
  <si>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</si>
  <si>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</si>
  <si>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</si>
  <si>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</si>
  <si>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</si>
  <si>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</si>
  <si>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</si>
  <si>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</si>
  <si>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</si>
  <si>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</si>
  <si>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</si>
  <si>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</si>
  <si>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</si>
  <si>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</si>
  <si>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</si>
  <si>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</si>
  <si>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</si>
  <si>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</si>
  <si>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</si>
  <si>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</si>
  <si>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</si>
  <si>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</si>
  <si>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</si>
  <si>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</si>
  <si>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</si>
  <si>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</si>
  <si>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</si>
  <si>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</si>
  <si>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</si>
  <si>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</si>
  <si>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</si>
  <si>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</si>
  <si>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</si>
  <si>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</si>
  <si>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</si>
  <si>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</si>
  <si>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</si>
  <si>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</si>
  <si>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</si>
  <si>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</si>
  <si>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</si>
  <si>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</si>
  <si>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</si>
  <si>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</si>
  <si>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</si>
  <si>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</si>
  <si>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</si>
  <si>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</si>
  <si>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</si>
  <si>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</si>
  <si>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</si>
  <si>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</si>
  <si>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</si>
  <si>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</si>
  <si>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</si>
  <si>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</si>
  <si>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</si>
  <si>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</si>
  <si>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</si>
  <si>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</si>
  <si>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</si>
  <si>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</si>
  <si>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</si>
  <si>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</si>
  <si>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</si>
  <si>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</si>
  <si>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</si>
  <si>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</si>
  <si>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</si>
  <si>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</si>
  <si>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</si>
  <si>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</si>
  <si>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</si>
  <si>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</si>
  <si>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</si>
  <si>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</si>
  <si>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</si>
  <si>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</si>
  <si>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</si>
  <si>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</si>
  <si>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</si>
  <si>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</si>
  <si>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</si>
  <si>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</si>
  <si>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</si>
  <si>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</si>
  <si>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</si>
  <si>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</si>
  <si>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</si>
  <si>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</si>
  <si>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</si>
  <si>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</si>
  <si>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</si>
  <si>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</si>
  <si>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</si>
  <si>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</si>
  <si>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</si>
  <si>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</si>
  <si>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</si>
  <si>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</si>
  <si>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</si>
  <si>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</si>
  <si>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</si>
  <si>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</si>
  <si>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</si>
  <si>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</si>
  <si>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</si>
  <si>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</si>
  <si>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</si>
  <si>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</si>
  <si>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</si>
  <si>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</si>
  <si>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</si>
  <si>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</si>
  <si>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</si>
  <si>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</si>
  <si>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</si>
  <si>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</si>
  <si>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</si>
  <si>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</si>
  <si>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</si>
  <si>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</si>
  <si>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</si>
  <si>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</si>
  <si>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</si>
  <si>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</si>
  <si>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</si>
  <si>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</si>
  <si>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</si>
  <si>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</si>
  <si>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</si>
  <si>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</si>
  <si>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</si>
  <si>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</si>
  <si>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</si>
  <si>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</si>
  <si>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</si>
  <si>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</si>
  <si>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</si>
  <si>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</si>
  <si>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</si>
  <si>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</si>
  <si>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</si>
  <si>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</si>
  <si>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</si>
  <si>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</si>
  <si>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</si>
  <si>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</si>
  <si>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</si>
  <si>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</si>
  <si>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</si>
  <si>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</si>
  <si>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</si>
  <si>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</si>
  <si>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</si>
  <si>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</si>
  <si>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</si>
  <si>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</si>
  <si>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</si>
  <si>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</si>
  <si>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</si>
  <si>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</si>
  <si>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</si>
  <si>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</si>
  <si>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</si>
  <si>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</si>
  <si>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</si>
  <si>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</si>
  <si>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</si>
  <si>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</si>
  <si>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</si>
  <si>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</si>
  <si>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</si>
  <si>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</si>
  <si>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</si>
  <si>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</si>
  <si>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</si>
  <si>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</si>
  <si>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</si>
  <si>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</si>
  <si>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</si>
  <si>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</si>
  <si>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</si>
  <si>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</si>
  <si>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</si>
  <si>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</si>
  <si>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</si>
  <si>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</si>
  <si>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</si>
  <si>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</si>
  <si>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</si>
  <si>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</si>
  <si>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</si>
  <si>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</si>
  <si>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</si>
  <si>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</si>
  <si>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</si>
  <si>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</si>
  <si>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</si>
  <si>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</si>
  <si>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</si>
  <si>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</si>
  <si>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</si>
  <si>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</si>
  <si>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</si>
  <si>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</si>
  <si>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</si>
  <si>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</si>
  <si>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</si>
  <si>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</si>
  <si>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</si>
  <si>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</si>
  <si>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</si>
  <si>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</si>
  <si>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</si>
  <si>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</si>
  <si>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</si>
  <si>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</si>
  <si>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</si>
  <si>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</si>
  <si>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</si>
  <si>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</si>
  <si>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</si>
  <si>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</si>
  <si>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</si>
  <si>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</si>
  <si>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</si>
  <si>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</si>
  <si>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</si>
  <si>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</si>
  <si>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</si>
  <si>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</si>
  <si>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</si>
  <si>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</si>
  <si>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</si>
  <si>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</si>
  <si>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</si>
  <si>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</si>
  <si>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</si>
  <si>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</si>
  <si>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</si>
  <si>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</si>
  <si>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</si>
  <si>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</si>
  <si>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</si>
  <si>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</si>
  <si>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</si>
  <si>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</si>
  <si>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</si>
  <si>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</si>
  <si>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</si>
  <si>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</si>
  <si>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</si>
  <si>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</si>
  <si>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</si>
  <si>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</si>
  <si>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</si>
  <si>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</si>
  <si>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</si>
  <si>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</si>
  <si>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</si>
  <si>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</si>
  <si>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</si>
  <si>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</si>
  <si>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</si>
  <si>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</si>
  <si>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</si>
  <si>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</si>
  <si>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</si>
  <si>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</si>
  <si>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</si>
  <si>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</si>
  <si>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</si>
  <si>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</si>
  <si>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</si>
  <si>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</si>
  <si>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</si>
  <si>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</si>
  <si>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</si>
  <si>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</si>
  <si>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</si>
  <si>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</si>
  <si>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</si>
  <si>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</si>
  <si>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</si>
  <si>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</si>
  <si>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</si>
  <si>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</si>
  <si>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</si>
  <si>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</si>
  <si>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</si>
  <si>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</si>
  <si>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</si>
  <si>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</si>
  <si>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</si>
  <si>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</si>
  <si>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</si>
  <si>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</si>
  <si>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</si>
  <si>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</si>
  <si>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</si>
  <si>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</si>
  <si>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</si>
  <si>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</si>
  <si>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</si>
  <si>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</si>
  <si>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</si>
  <si>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</si>
  <si>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</si>
  <si>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</si>
  <si>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</si>
  <si>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</si>
  <si>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</si>
  <si>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</si>
  <si>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</si>
  <si>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</si>
  <si>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</si>
  <si>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</si>
  <si>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</si>
  <si>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</si>
  <si>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</si>
  <si>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</si>
  <si>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</si>
  <si>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</si>
  <si>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</si>
  <si>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</si>
  <si>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</si>
  <si>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</si>
  <si>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</si>
  <si>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</si>
  <si>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</si>
  <si>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</si>
  <si>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</si>
  <si>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</si>
  <si>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</si>
  <si>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</si>
  <si>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</si>
  <si>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</si>
  <si>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</si>
  <si>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</si>
  <si>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</si>
  <si>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</si>
  <si>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</si>
  <si>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</si>
  <si>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</si>
  <si>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</si>
  <si>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</si>
  <si>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</si>
  <si>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</si>
  <si>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</si>
  <si>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</si>
  <si>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</si>
  <si>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</si>
  <si>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</si>
  <si>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</si>
  <si>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</si>
  <si>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</si>
  <si>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</si>
  <si>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</si>
  <si>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</si>
  <si>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</si>
  <si>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</si>
  <si>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</si>
  <si>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</si>
  <si>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</si>
  <si>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</si>
  <si>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</si>
  <si>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</si>
  <si>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</si>
  <si>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</si>
  <si>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</si>
  <si>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</si>
  <si>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</si>
  <si>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</si>
  <si>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</si>
  <si>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</si>
  <si>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</si>
  <si>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</si>
  <si>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</si>
  <si>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</si>
  <si>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</si>
  <si>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</si>
  <si>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</si>
  <si>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</si>
  <si>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</si>
  <si>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</si>
  <si>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</si>
  <si>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</si>
  <si>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</si>
  <si>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</si>
  <si>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</si>
  <si>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</si>
  <si>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</si>
  <si>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</si>
  <si>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</si>
  <si>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</si>
  <si>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</si>
  <si>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</si>
  <si>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</si>
  <si>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</si>
  <si>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</si>
  <si>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</si>
  <si>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</si>
  <si>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</si>
  <si>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</si>
  <si>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</si>
  <si>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</si>
  <si>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</si>
  <si>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</si>
  <si>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</si>
  <si>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</si>
  <si>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</si>
  <si>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</si>
  <si>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</si>
  <si>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</si>
  <si>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</si>
  <si>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</si>
  <si>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</si>
  <si>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</si>
  <si>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</si>
  <si>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</si>
  <si>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</si>
  <si>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</si>
  <si>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</si>
  <si>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</si>
  <si>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</si>
  <si>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</si>
  <si>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</si>
  <si>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</si>
  <si>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</si>
  <si>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</si>
  <si>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</si>
  <si>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</si>
  <si>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</si>
  <si>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</si>
  <si>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</si>
  <si>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</si>
  <si>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</si>
  <si>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</si>
  <si>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</si>
  <si>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</si>
  <si>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</si>
  <si>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</si>
  <si>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</si>
  <si>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</si>
  <si>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</si>
  <si>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</si>
  <si>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</si>
  <si>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</si>
  <si>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</si>
  <si>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</si>
  <si>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</si>
  <si>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</si>
  <si>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</si>
  <si>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</si>
  <si>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</si>
  <si>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</si>
  <si>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</si>
  <si>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</si>
  <si>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</si>
  <si>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</si>
  <si>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</si>
  <si>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</si>
  <si>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</si>
  <si>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</si>
  <si>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</si>
  <si>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</si>
  <si>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</si>
  <si>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</si>
  <si>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</si>
  <si>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</si>
  <si>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</si>
  <si>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</si>
  <si>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</si>
  <si>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</si>
  <si>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</si>
  <si>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</si>
  <si>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</si>
  <si>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</si>
  <si>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</si>
  <si>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</si>
  <si>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</si>
  <si>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</si>
  <si>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</si>
  <si>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</si>
  <si>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</si>
  <si>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</si>
  <si>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</si>
  <si>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</si>
  <si>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</si>
  <si>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</si>
  <si>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</si>
  <si>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</si>
  <si>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</si>
  <si>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</si>
  <si>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</si>
  <si>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</si>
  <si>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</si>
  <si>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</si>
  <si>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</si>
  <si>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</si>
  <si>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</si>
  <si>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</si>
  <si>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</si>
  <si>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</si>
  <si>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</si>
  <si>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</si>
  <si>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</si>
  <si>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</si>
  <si>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</si>
  <si>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</si>
  <si>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</si>
  <si>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</si>
  <si>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</si>
  <si>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</si>
  <si>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</si>
  <si>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</si>
  <si>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</si>
  <si>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</si>
  <si>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</si>
  <si>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</si>
  <si>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</si>
  <si>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</si>
  <si>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</si>
  <si>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</si>
  <si>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</si>
  <si>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</si>
  <si>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</si>
  <si>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</si>
  <si>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</si>
  <si>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</si>
  <si>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</si>
  <si>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</si>
  <si>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</si>
  <si>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</si>
  <si>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</si>
  <si>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</si>
  <si>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</si>
  <si>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</si>
  <si>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</si>
  <si>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</si>
  <si>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</si>
  <si>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</si>
  <si>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</si>
  <si>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</si>
  <si>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</si>
  <si>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</si>
  <si>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</si>
  <si>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</si>
  <si>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</si>
  <si>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</si>
  <si>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</si>
  <si>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</si>
  <si>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</si>
  <si>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</si>
  <si>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</si>
  <si>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</si>
  <si>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</si>
  <si>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</si>
  <si>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</si>
  <si>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</si>
  <si>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</si>
  <si>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</si>
  <si>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</si>
  <si>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</si>
  <si>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</si>
  <si>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</si>
  <si>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</si>
  <si>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</si>
  <si>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</si>
  <si>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</si>
  <si>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</si>
  <si>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</si>
  <si>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</si>
  <si>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</si>
  <si>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</si>
  <si>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</si>
  <si>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</si>
  <si>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</si>
  <si>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</si>
  <si>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</si>
  <si>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</si>
  <si>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</si>
  <si>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</si>
  <si>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</si>
  <si>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</si>
  <si>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</si>
  <si>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</si>
  <si>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</si>
  <si>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</si>
  <si>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</si>
  <si>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</si>
  <si>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</si>
  <si>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</si>
  <si>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</si>
  <si>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</si>
  <si>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</si>
  <si>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</si>
  <si>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</si>
  <si>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</si>
  <si>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</si>
  <si>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</si>
  <si>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</si>
  <si>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</si>
  <si>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</si>
  <si>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</si>
  <si>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</si>
  <si>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</si>
  <si>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</si>
  <si>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</si>
  <si>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</si>
  <si>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</si>
  <si>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</si>
  <si>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</si>
  <si>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</si>
  <si>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</si>
  <si>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</si>
  <si>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</si>
  <si>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</si>
  <si>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</si>
  <si>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</si>
  <si>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</si>
  <si>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</si>
  <si>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</si>
  <si>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</si>
  <si>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</si>
  <si>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</si>
  <si>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</si>
  <si>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</si>
  <si>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</si>
  <si>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</si>
  <si>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</si>
  <si>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</si>
  <si>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</si>
  <si>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</si>
  <si>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</si>
  <si>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</si>
  <si>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</si>
  <si>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</si>
  <si>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</si>
  <si>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</si>
  <si>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</si>
  <si>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</si>
  <si>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</si>
  <si>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</si>
  <si>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</si>
  <si>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</si>
  <si>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</si>
  <si>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</si>
  <si>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</si>
  <si>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</si>
  <si>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</si>
  <si>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</si>
  <si>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</si>
  <si>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</si>
  <si>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</si>
  <si>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</si>
  <si>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</si>
  <si>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</si>
  <si>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</si>
  <si>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</si>
  <si>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</si>
  <si>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</si>
  <si>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</si>
  <si>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</si>
  <si>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</si>
  <si>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</si>
  <si>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</si>
  <si>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</si>
  <si>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</si>
  <si>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</si>
  <si>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</si>
  <si>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</si>
  <si>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</si>
  <si>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</si>
  <si>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</si>
  <si>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</si>
  <si>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</si>
  <si>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</si>
  <si>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</si>
  <si>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</si>
  <si>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</si>
  <si>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</si>
  <si>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</si>
  <si>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</si>
  <si>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</si>
  <si>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</si>
  <si>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</si>
  <si>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</si>
  <si>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</si>
  <si>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</si>
  <si>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</si>
  <si>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</si>
  <si>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</si>
  <si>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</si>
  <si>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</si>
  <si>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</si>
  <si>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</si>
  <si>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</si>
  <si>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</si>
  <si>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</si>
  <si>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</si>
  <si>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</si>
  <si>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</si>
  <si>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</si>
  <si>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</si>
  <si>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</si>
  <si>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</si>
  <si>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</si>
  <si>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</si>
  <si>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</si>
  <si>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</si>
  <si>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</si>
  <si>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</si>
  <si>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</si>
  <si>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</si>
  <si>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</si>
  <si>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</si>
  <si>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</si>
  <si>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</si>
  <si>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</si>
  <si>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</si>
  <si>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</si>
  <si>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</si>
  <si>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</si>
  <si>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</si>
  <si>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</si>
  <si>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</si>
  <si>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</si>
  <si>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</si>
  <si>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</si>
  <si>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</si>
  <si>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</si>
  <si>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</si>
  <si>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</si>
  <si>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</si>
  <si>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</si>
  <si>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</si>
  <si>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</si>
  <si>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</si>
  <si>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</si>
  <si>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</si>
  <si>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</si>
  <si>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</si>
  <si>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</si>
  <si>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</si>
  <si>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</si>
  <si>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</si>
  <si>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</si>
  <si>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</si>
  <si>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</si>
  <si>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</si>
  <si>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</si>
  <si>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</si>
  <si>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</si>
  <si>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</si>
  <si>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</si>
  <si>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</si>
  <si>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</si>
  <si>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</si>
  <si>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</si>
  <si>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</si>
  <si>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</si>
  <si>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</si>
  <si>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</si>
  <si>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</si>
  <si>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</si>
  <si>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</si>
  <si>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</si>
  <si>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</si>
  <si>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</si>
  <si>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</si>
  <si>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</si>
  <si>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</si>
  <si>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</si>
  <si>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</si>
  <si>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</si>
  <si>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</si>
  <si>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</si>
  <si>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</si>
  <si>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</si>
  <si>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</si>
  <si>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</si>
  <si>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</si>
  <si>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</si>
  <si>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</si>
  <si>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</si>
  <si>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</si>
  <si>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</si>
  <si>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</si>
  <si>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</si>
  <si>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</si>
  <si>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</si>
  <si>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</si>
  <si>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</si>
  <si>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</si>
  <si>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</si>
  <si>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</si>
  <si>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</si>
  <si>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</si>
  <si>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</si>
  <si>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</si>
  <si>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</si>
  <si>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</si>
  <si>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</si>
  <si>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</si>
  <si>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</si>
  <si>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</si>
  <si>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</si>
  <si>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</si>
  <si>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</si>
  <si>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</si>
  <si>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</si>
  <si>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</si>
  <si>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</si>
  <si>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</si>
  <si>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</si>
  <si>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</si>
  <si>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</si>
  <si>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</si>
  <si>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</si>
  <si>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</si>
  <si>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</si>
  <si>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</si>
  <si>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</si>
  <si>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</si>
  <si>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</si>
  <si>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</si>
  <si>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</si>
  <si>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</si>
  <si>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</si>
  <si>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</si>
  <si>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</si>
  <si>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</si>
  <si>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</si>
  <si>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</si>
  <si>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</si>
  <si>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</si>
  <si>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</si>
  <si>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</si>
  <si>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</si>
  <si>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</si>
  <si>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</si>
  <si>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</si>
  <si>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</si>
  <si>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</si>
  <si>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</si>
  <si>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</si>
  <si>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</si>
  <si>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</si>
  <si>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</si>
  <si>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</si>
  <si>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</si>
  <si>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</si>
  <si>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</si>
  <si>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</si>
  <si>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</si>
  <si>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</si>
  <si>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</si>
  <si>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</si>
  <si>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</si>
  <si>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</si>
  <si>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</si>
  <si>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</si>
  <si>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</si>
  <si>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</si>
  <si>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</si>
  <si>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</si>
  <si>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</si>
  <si>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</si>
  <si>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</si>
  <si>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</si>
  <si>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</si>
  <si>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</si>
  <si>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</si>
  <si>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</si>
  <si>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</si>
  <si>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</si>
  <si>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</si>
  <si>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</si>
  <si>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</si>
  <si>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</si>
  <si>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</si>
  <si>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</si>
  <si>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</si>
  <si>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</si>
  <si>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</si>
  <si>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</si>
  <si>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</si>
  <si>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</si>
  <si>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</si>
  <si>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</si>
  <si>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</si>
  <si>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</si>
  <si>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</si>
  <si>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</si>
  <si>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</si>
  <si>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</si>
  <si>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</si>
  <si>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</si>
  <si>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</si>
  <si>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</si>
  <si>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</si>
  <si>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</si>
  <si>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</si>
  <si>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</si>
  <si>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</si>
  <si>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</si>
  <si>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</si>
  <si>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</si>
  <si>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</si>
  <si>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</si>
  <si>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</si>
  <si>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</si>
  <si>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</si>
  <si>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</si>
  <si>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</si>
  <si>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</si>
  <si>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</si>
  <si>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</si>
  <si>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</si>
  <si>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</si>
  <si>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</si>
  <si>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</si>
  <si>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</si>
  <si>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</si>
  <si>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</si>
  <si>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</si>
  <si>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</si>
  <si>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</si>
  <si>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</si>
  <si>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</si>
  <si>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</si>
  <si>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</si>
  <si>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</si>
  <si>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</si>
  <si>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</si>
  <si>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</si>
  <si>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</si>
  <si>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</si>
  <si>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</si>
  <si>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</si>
  <si>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</si>
  <si>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</si>
  <si>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</si>
  <si>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</si>
  <si>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</si>
  <si>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</si>
  <si>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</si>
  <si>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</si>
  <si>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</si>
  <si>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</si>
  <si>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</si>
  <si>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</si>
  <si>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</si>
  <si>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</si>
  <si>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</si>
  <si>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</si>
  <si>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</si>
  <si>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</si>
  <si>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</si>
  <si>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</si>
  <si>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</si>
  <si>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</si>
  <si>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</si>
  <si>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</si>
  <si>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</si>
  <si>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</si>
  <si>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</si>
  <si>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</si>
  <si>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</si>
  <si>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</si>
  <si>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</si>
  <si>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</si>
  <si>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</si>
  <si>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</si>
  <si>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</si>
  <si>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</si>
  <si>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</si>
  <si>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</si>
  <si>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</si>
  <si>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</si>
  <si>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</si>
  <si>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</si>
  <si>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</si>
  <si>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</si>
  <si>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</si>
  <si>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</si>
  <si>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</si>
  <si>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</si>
  <si>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</si>
  <si>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</si>
  <si>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</si>
  <si>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</si>
  <si>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</si>
  <si>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</si>
  <si>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</si>
  <si>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</si>
  <si>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</si>
  <si>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</si>
  <si>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</si>
  <si>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</si>
  <si>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</si>
  <si>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</si>
  <si>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</si>
  <si>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</si>
  <si>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</si>
  <si>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</si>
  <si>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</si>
  <si>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</si>
  <si>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</si>
  <si>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</si>
  <si>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</si>
  <si>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</si>
  <si>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</si>
  <si>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</si>
  <si>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</si>
  <si>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</si>
  <si>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</si>
  <si>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</si>
  <si>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</si>
  <si>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</si>
  <si>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</si>
  <si>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</si>
  <si>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</si>
  <si>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</si>
  <si>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</si>
  <si>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</si>
  <si>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</si>
  <si>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</si>
  <si>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</si>
  <si>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</si>
  <si>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</si>
  <si>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</si>
  <si>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</si>
  <si>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</si>
  <si>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</si>
  <si>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</si>
  <si>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</si>
  <si>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</si>
  <si>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</si>
  <si>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</si>
  <si>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</si>
  <si>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</si>
  <si>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</si>
  <si>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</si>
  <si>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</si>
  <si>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</si>
  <si>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</si>
  <si>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</si>
  <si>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</si>
  <si>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</si>
  <si>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</si>
  <si>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</si>
  <si>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</si>
  <si>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</si>
  <si>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</si>
  <si>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</si>
  <si>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</si>
  <si>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</si>
  <si>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</si>
  <si>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</si>
  <si>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</si>
  <si>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</si>
  <si>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</si>
  <si>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</si>
  <si>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</si>
  <si>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</si>
  <si>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</si>
  <si>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</si>
  <si>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</si>
  <si>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</si>
  <si>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</si>
  <si>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</si>
  <si>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</si>
  <si>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</si>
  <si>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</si>
  <si>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</si>
  <si>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</si>
  <si>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</si>
  <si>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</si>
  <si>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</si>
  <si>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</si>
  <si>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</si>
  <si>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</si>
  <si>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</si>
  <si>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</si>
  <si>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</si>
  <si>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</si>
  <si>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</si>
  <si>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</si>
  <si>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</si>
  <si>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</si>
  <si>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</si>
  <si>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</si>
  <si>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</si>
  <si>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</si>
  <si>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</si>
  <si>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</si>
  <si>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</si>
  <si>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</si>
  <si>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</si>
  <si>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</si>
  <si>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</si>
  <si>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</si>
  <si>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</si>
  <si>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</si>
  <si>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</si>
  <si>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</si>
  <si>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</si>
  <si>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</si>
  <si>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</si>
  <si>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</si>
  <si>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</si>
  <si>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</si>
  <si>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</si>
  <si>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</si>
  <si>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</si>
  <si>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</si>
  <si>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</si>
  <si>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</si>
  <si>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</si>
  <si>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</si>
  <si>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</si>
  <si>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</si>
  <si>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</si>
  <si>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</si>
  <si>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</si>
  <si>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</si>
  <si>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</si>
  <si>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</si>
  <si>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</si>
  <si>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</si>
  <si>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</si>
  <si>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</si>
  <si>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</si>
  <si>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</si>
  <si>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</si>
  <si>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</si>
  <si>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</si>
  <si>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</si>
  <si>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</si>
  <si>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</si>
  <si>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</si>
  <si>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</si>
  <si>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</si>
  <si>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</si>
  <si>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</si>
  <si>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</si>
  <si>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</si>
  <si>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</si>
  <si>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</si>
  <si>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</si>
  <si>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</si>
  <si>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</si>
  <si>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</si>
  <si>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</si>
  <si>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</si>
  <si>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</si>
  <si>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</si>
  <si>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</si>
  <si>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</si>
  <si>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</si>
  <si>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</si>
  <si>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</si>
  <si>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</si>
  <si>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</si>
  <si>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</si>
  <si>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</si>
  <si>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</si>
  <si>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</si>
  <si>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</si>
  <si>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</si>
  <si>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</si>
  <si>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</si>
  <si>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</si>
  <si>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</si>
  <si>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</si>
  <si>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</si>
  <si>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</si>
  <si>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</si>
  <si>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</si>
  <si>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</si>
  <si>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</si>
  <si>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</si>
  <si>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</si>
  <si>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</si>
  <si>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</si>
  <si>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</si>
  <si>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</si>
  <si>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</si>
  <si>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</si>
  <si>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</si>
  <si>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</si>
  <si>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</si>
  <si>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</si>
  <si>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</si>
  <si>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</si>
  <si>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</si>
  <si>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</si>
  <si>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</si>
  <si>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</si>
  <si>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</si>
  <si>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</si>
  <si>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</si>
  <si>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</si>
  <si>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</si>
  <si>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</si>
  <si>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</si>
  <si>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</si>
  <si>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</si>
  <si>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</si>
  <si>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</si>
  <si>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</si>
  <si>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</si>
  <si>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</si>
  <si>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</si>
  <si>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</si>
  <si>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</si>
  <si>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</si>
  <si>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</si>
  <si>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</si>
  <si>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</si>
  <si>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</si>
  <si>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</si>
  <si>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</si>
  <si>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</si>
  <si>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</si>
  <si>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</si>
  <si>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</si>
  <si>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</si>
  <si>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</si>
  <si>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</si>
  <si>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</si>
  <si>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</si>
  <si>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</si>
  <si>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</si>
  <si>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</si>
  <si>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</si>
  <si>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</si>
  <si>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</si>
  <si>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</si>
  <si>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</si>
  <si>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</si>
  <si>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</si>
  <si>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</si>
  <si>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</si>
  <si>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</si>
  <si>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</si>
  <si>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</si>
  <si>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</si>
  <si>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</si>
  <si>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</si>
  <si>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</si>
  <si>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</si>
  <si>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</si>
  <si>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</si>
  <si>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</si>
  <si>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</si>
  <si>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</si>
  <si>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</si>
  <si>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</si>
  <si>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</si>
  <si>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</si>
  <si>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</si>
  <si>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</si>
  <si>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</si>
  <si>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</si>
  <si>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</si>
  <si>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</si>
  <si>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</si>
  <si>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</si>
  <si>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</si>
  <si>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</si>
  <si>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</si>
  <si>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</si>
  <si>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</si>
  <si>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</si>
  <si>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</si>
  <si>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</si>
  <si>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</si>
  <si>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</si>
  <si>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</si>
  <si>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</si>
  <si>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</si>
  <si>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</si>
  <si>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</si>
  <si>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</si>
  <si>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</si>
  <si>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</si>
  <si>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</si>
  <si>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</si>
  <si>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</si>
  <si>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</si>
  <si>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</si>
  <si>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</si>
  <si>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</si>
  <si>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</si>
  <si>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</si>
  <si>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</si>
  <si>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</si>
  <si>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</si>
  <si>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</si>
  <si>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</si>
  <si>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</si>
  <si>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</si>
  <si>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</si>
  <si>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</si>
  <si>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</si>
  <si>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</si>
  <si>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</si>
  <si>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</si>
  <si>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</si>
  <si>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</si>
  <si>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</si>
  <si>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</si>
  <si>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</si>
  <si>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</si>
  <si>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</si>
  <si>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</si>
  <si>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</si>
  <si>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</si>
  <si>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</si>
  <si>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</si>
  <si>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</si>
  <si>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</si>
  <si>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</si>
  <si>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</si>
  <si>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</si>
  <si>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</si>
  <si>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</si>
  <si>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</si>
  <si>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</si>
  <si>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</si>
  <si>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</si>
  <si>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</si>
  <si>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</si>
  <si>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</si>
  <si>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</si>
  <si>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</si>
  <si>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</si>
  <si>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</si>
  <si>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</si>
  <si>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</si>
  <si>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</si>
  <si>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</si>
  <si>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</si>
  <si>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</si>
  <si>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</si>
  <si>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</si>
  <si>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</si>
  <si>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</si>
  <si>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</si>
  <si>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</si>
  <si>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</si>
  <si>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</si>
  <si>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</si>
  <si>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</si>
  <si>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</si>
  <si>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</si>
  <si>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</si>
  <si>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</si>
  <si>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</si>
  <si>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</si>
  <si>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</si>
  <si>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</si>
  <si>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</si>
  <si>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</si>
  <si>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</si>
  <si>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</si>
  <si>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</si>
  <si>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</si>
  <si>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</si>
  <si>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</si>
  <si>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</si>
  <si>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</si>
  <si>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</si>
  <si>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</si>
  <si>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</si>
  <si>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</si>
  <si>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</si>
  <si>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</si>
  <si>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</si>
  <si>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</si>
  <si>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</si>
  <si>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</si>
  <si>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</si>
  <si>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</si>
  <si>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</si>
  <si>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</si>
  <si>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</si>
  <si>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</si>
  <si>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</si>
  <si>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</si>
  <si>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</si>
  <si>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</si>
  <si>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</si>
  <si>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</si>
  <si>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</si>
  <si>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</si>
  <si>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</si>
  <si>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</si>
  <si>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</si>
  <si>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</si>
  <si>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</si>
  <si>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</si>
  <si>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</si>
  <si>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</si>
  <si>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</si>
  <si>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</si>
  <si>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</si>
  <si>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</si>
  <si>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</si>
  <si>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</si>
  <si>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</si>
  <si>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</si>
  <si>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</si>
  <si>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</si>
  <si>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</si>
  <si>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</si>
  <si>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</si>
  <si>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</si>
  <si>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</si>
  <si>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</si>
  <si>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</si>
  <si>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</si>
  <si>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</si>
  <si>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</si>
  <si>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</si>
  <si>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</si>
  <si>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</si>
  <si>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</si>
  <si>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</si>
  <si>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</si>
  <si>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</si>
  <si>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</si>
  <si>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</si>
  <si>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</si>
  <si>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</si>
  <si>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</si>
  <si>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</si>
  <si>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</si>
  <si>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</si>
  <si>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</si>
  <si>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</si>
  <si>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</si>
  <si>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</si>
  <si>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</si>
  <si>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</si>
  <si>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</si>
  <si>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</si>
  <si>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</si>
  <si>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</si>
  <si>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</si>
  <si>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</si>
  <si>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</si>
  <si>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</si>
  <si>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</si>
  <si>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</si>
  <si>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</si>
  <si>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</si>
  <si>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</si>
  <si>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</si>
  <si>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</si>
  <si>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</si>
  <si>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</si>
  <si>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</si>
  <si>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</si>
  <si>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</si>
  <si>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</si>
  <si>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</si>
  <si>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</si>
  <si>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</si>
  <si>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</si>
  <si>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</si>
  <si>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</si>
  <si>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</si>
  <si>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</si>
  <si>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</si>
  <si>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</si>
  <si>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</si>
  <si>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</si>
  <si>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</si>
  <si>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</si>
  <si>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</si>
  <si>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</si>
  <si>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</si>
  <si>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</si>
  <si>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</si>
  <si>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</si>
  <si>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</si>
  <si>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</si>
  <si>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</si>
  <si>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</si>
  <si>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</si>
  <si>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</si>
  <si>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</si>
  <si>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</si>
  <si>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</si>
  <si>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</si>
  <si>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</si>
  <si>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</si>
  <si>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</si>
  <si>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</si>
  <si>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</si>
  <si>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</si>
  <si>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</si>
  <si>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</si>
  <si>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</si>
  <si>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</si>
  <si>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</si>
  <si>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</si>
  <si>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</si>
  <si>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</si>
  <si>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</si>
  <si>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</si>
  <si>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</si>
  <si>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</si>
  <si>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</si>
  <si>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</si>
  <si>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</si>
  <si>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</si>
  <si>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</si>
  <si>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</si>
  <si>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</si>
  <si>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</si>
  <si>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</si>
  <si>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</si>
  <si>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</si>
  <si>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</si>
  <si>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</si>
  <si>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</si>
  <si>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</si>
  <si>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</si>
  <si>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</si>
  <si>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</si>
  <si>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</si>
  <si>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</si>
  <si>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</si>
  <si>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</si>
  <si>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</si>
  <si>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</si>
  <si>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</si>
  <si>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</si>
  <si>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</si>
  <si>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</si>
  <si>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</si>
  <si>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</si>
  <si>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</si>
  <si>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</si>
  <si>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</si>
  <si>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</si>
  <si>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</si>
  <si>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</si>
  <si>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</si>
  <si>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</si>
  <si>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</si>
  <si>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</si>
  <si>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</si>
  <si>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</si>
  <si>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</si>
  <si>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</si>
  <si>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</si>
  <si>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</si>
  <si>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</si>
  <si>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</si>
  <si>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</si>
  <si>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</si>
  <si>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</si>
  <si>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</si>
  <si>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</si>
  <si>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</si>
  <si>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</si>
  <si>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</si>
  <si>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</si>
  <si>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</si>
  <si>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</si>
  <si>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</si>
  <si>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</si>
  <si>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</si>
  <si>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</si>
  <si>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</si>
  <si>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</si>
  <si>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</si>
  <si>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</si>
  <si>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</si>
  <si>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</si>
  <si>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</si>
  <si>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</si>
  <si>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</si>
  <si>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</si>
  <si>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</si>
  <si>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</si>
  <si>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</si>
  <si>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</si>
  <si>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</si>
  <si>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</si>
  <si>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</si>
  <si>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</si>
  <si>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</si>
  <si>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</si>
  <si>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</si>
  <si>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</si>
  <si>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</si>
  <si>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</si>
  <si>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</si>
  <si>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</si>
  <si>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</si>
  <si>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</si>
  <si>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</si>
  <si>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</si>
  <si>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</si>
  <si>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</si>
  <si>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</si>
  <si>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</si>
  <si>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</si>
  <si>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</si>
  <si>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</si>
  <si>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</si>
  <si>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</si>
  <si>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</si>
  <si>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</si>
  <si>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</si>
  <si>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</si>
  <si>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</si>
  <si>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</si>
  <si>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</si>
  <si>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</si>
  <si>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</si>
  <si>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</si>
  <si>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</si>
  <si>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</si>
  <si>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</si>
  <si>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</si>
  <si>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</si>
  <si>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</si>
  <si>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</si>
  <si>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</si>
  <si>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</si>
  <si>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</si>
  <si>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</si>
  <si>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</si>
  <si>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</si>
  <si>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</si>
  <si>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</si>
  <si>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</si>
  <si>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</si>
  <si>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</si>
  <si>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</si>
  <si>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</si>
  <si>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</si>
  <si>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</si>
  <si>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</si>
  <si>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</si>
  <si>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</si>
  <si>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</si>
  <si>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</si>
  <si>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</si>
  <si>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</si>
  <si>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</si>
  <si>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</si>
  <si>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</si>
  <si>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</si>
  <si>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</si>
  <si>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</si>
  <si>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</si>
  <si>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</si>
  <si>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</si>
  <si>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</si>
  <si>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</si>
  <si>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</si>
  <si>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</si>
  <si>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</si>
  <si>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</si>
  <si>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</si>
  <si>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</si>
  <si>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</si>
  <si>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</si>
  <si>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</si>
  <si>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</si>
  <si>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</si>
  <si>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</si>
  <si>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</si>
  <si>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</si>
  <si>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</si>
  <si>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</si>
  <si>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</si>
  <si>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</si>
  <si>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</si>
  <si>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</si>
  <si>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</si>
  <si>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</si>
  <si>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</si>
  <si>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</si>
  <si>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</si>
  <si>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</si>
  <si>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</si>
  <si>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</si>
  <si>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</si>
  <si>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</si>
  <si>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</si>
  <si>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</si>
  <si>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</si>
  <si>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</si>
  <si>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</si>
  <si>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</si>
  <si>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</si>
  <si>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</si>
  <si>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</si>
  <si>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</si>
  <si>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</si>
  <si>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</si>
  <si>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</si>
  <si>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</si>
  <si>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</si>
  <si>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</si>
  <si>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</si>
  <si>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</si>
  <si>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</si>
  <si>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</si>
  <si>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</si>
  <si>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</si>
  <si>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</si>
  <si>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</si>
  <si>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</si>
  <si>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</si>
  <si>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</si>
  <si>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</si>
  <si>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</si>
  <si>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</si>
  <si>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</si>
  <si>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</si>
  <si>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</si>
  <si>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</si>
  <si>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</si>
  <si>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</si>
  <si>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</si>
  <si>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</si>
  <si>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</si>
  <si>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</si>
  <si>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</si>
  <si>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</si>
  <si>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</si>
  <si>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</si>
  <si>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</si>
  <si>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</si>
  <si>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</si>
  <si>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</si>
  <si>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</si>
  <si>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</si>
  <si>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</si>
  <si>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</si>
  <si>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</si>
  <si>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</si>
  <si>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</si>
  <si>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</si>
  <si>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</si>
  <si>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</si>
  <si>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</si>
  <si>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</si>
  <si>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</si>
  <si>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</si>
  <si>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</si>
  <si>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</si>
  <si>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</si>
  <si>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</si>
  <si>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</si>
  <si>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</si>
  <si>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</si>
  <si>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</si>
  <si>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</si>
  <si>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</si>
  <si>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</si>
  <si>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</si>
  <si>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</si>
  <si>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</si>
  <si>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</si>
  <si>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</si>
  <si>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</si>
  <si>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</si>
  <si>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</si>
  <si>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</si>
  <si>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</si>
  <si>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</si>
  <si>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</si>
  <si>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</si>
  <si>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</si>
  <si>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</si>
  <si>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</si>
  <si>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</si>
  <si>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</si>
  <si>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</si>
  <si>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</si>
  <si>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</si>
  <si>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</si>
  <si>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</si>
  <si>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</si>
  <si>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</si>
  <si>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</si>
  <si>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</si>
  <si>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</si>
  <si>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</si>
  <si>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</si>
  <si>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</si>
  <si>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</si>
  <si>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</si>
  <si>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</si>
  <si>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</si>
  <si>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</si>
  <si>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</si>
  <si>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</si>
  <si>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</si>
  <si>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</si>
  <si>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</si>
  <si>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</si>
  <si>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</si>
  <si>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</si>
  <si>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</si>
  <si>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</si>
  <si>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</si>
  <si>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</si>
  <si>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</si>
  <si>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</si>
  <si>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</si>
  <si>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</si>
  <si>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</si>
  <si>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</si>
  <si>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</si>
  <si>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</si>
  <si>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</si>
  <si>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</si>
  <si>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</si>
  <si>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</si>
  <si>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</si>
  <si>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</si>
  <si>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</si>
  <si>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</si>
  <si>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</si>
  <si>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</si>
  <si>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</si>
  <si>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</si>
  <si>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</si>
  <si>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</si>
  <si>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</si>
  <si>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</si>
  <si>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</si>
  <si>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</si>
  <si>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</si>
  <si>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</si>
  <si>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</si>
  <si>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</si>
  <si>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</si>
  <si>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</si>
  <si>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</si>
  <si>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</si>
  <si>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</si>
  <si>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</si>
  <si>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</si>
  <si>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</si>
  <si>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</si>
  <si>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</si>
  <si>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</si>
  <si>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</si>
  <si>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</si>
  <si>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</si>
  <si>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</si>
  <si>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</si>
  <si>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</si>
  <si>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</si>
  <si>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</si>
  <si>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</si>
  <si>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</si>
  <si>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</si>
  <si>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</si>
  <si>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</si>
  <si>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</si>
  <si>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</si>
  <si>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</si>
  <si>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</si>
  <si>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</si>
  <si>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</si>
  <si>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</si>
  <si>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</si>
  <si>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</si>
  <si>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</si>
  <si>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</si>
  <si>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</si>
  <si>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</si>
  <si>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</si>
  <si>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</si>
  <si>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</si>
  <si>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</si>
  <si>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</si>
  <si>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</si>
  <si>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</si>
  <si>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</si>
  <si>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</si>
  <si>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</si>
  <si>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</si>
  <si>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</si>
  <si>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</si>
  <si>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</si>
  <si>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</si>
  <si>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</si>
  <si>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</si>
  <si>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</si>
  <si>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</si>
  <si>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</si>
  <si>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</si>
  <si>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</si>
  <si>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</si>
  <si>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</si>
  <si>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</si>
  <si>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</si>
  <si>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</si>
  <si>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</si>
  <si>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</si>
  <si>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</si>
  <si>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</si>
  <si>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</si>
  <si>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</si>
  <si>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</si>
  <si>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</si>
  <si>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</si>
  <si>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</si>
  <si>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</si>
  <si>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</si>
  <si>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</si>
  <si>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</si>
  <si>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</si>
  <si>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</si>
  <si>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</si>
  <si>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</si>
  <si>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</si>
  <si>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</si>
  <si>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</si>
  <si>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</si>
  <si>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</si>
  <si>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</si>
  <si>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</si>
  <si>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</si>
  <si>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</si>
  <si>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</si>
  <si>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</si>
  <si>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</si>
  <si>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</si>
  <si>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</si>
  <si>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</si>
  <si>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</si>
  <si>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</si>
  <si>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</si>
  <si>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</si>
  <si>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</si>
  <si>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</si>
  <si>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</si>
  <si>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</si>
  <si>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</si>
  <si>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</si>
  <si>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</si>
  <si>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</si>
  <si>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</si>
  <si>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</si>
  <si>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</si>
  <si>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</si>
  <si>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</si>
  <si>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</si>
  <si>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</si>
  <si>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</si>
  <si>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</si>
  <si>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</si>
  <si>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</si>
  <si>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</si>
  <si>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</si>
  <si>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</si>
  <si>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</si>
  <si>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</si>
  <si>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</si>
  <si>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</si>
  <si>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</si>
  <si>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</si>
  <si>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</si>
  <si>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</si>
  <si>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</si>
  <si>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</si>
  <si>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</si>
  <si>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</si>
  <si>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</si>
  <si>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</si>
  <si>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</si>
  <si>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</si>
  <si>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</si>
  <si>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</si>
  <si>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</si>
  <si>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</si>
  <si>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</si>
  <si>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</si>
  <si>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</si>
  <si>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</si>
  <si>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</si>
  <si>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</si>
  <si>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</si>
  <si>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</si>
  <si>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</si>
  <si>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</si>
  <si>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</si>
  <si>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</si>
  <si>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</si>
  <si>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</si>
  <si>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</si>
  <si>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</si>
  <si>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</si>
  <si>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</si>
  <si>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</si>
  <si>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</si>
  <si>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</si>
  <si>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</si>
  <si>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</si>
  <si>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</si>
  <si>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</si>
  <si>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</si>
  <si>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</si>
  <si>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</si>
  <si>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</si>
  <si>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</si>
  <si>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</si>
  <si>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</si>
  <si>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</si>
  <si>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</si>
  <si>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</si>
  <si>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</si>
  <si>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</si>
  <si>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</si>
  <si>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</si>
  <si>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</si>
  <si>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</si>
  <si>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</si>
  <si>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</si>
  <si>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</si>
  <si>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</si>
  <si>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</si>
  <si>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</si>
  <si>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</si>
  <si>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</si>
  <si>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</si>
  <si>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</si>
  <si>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</si>
  <si>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</si>
  <si>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</si>
  <si>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</si>
  <si>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</si>
  <si>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</si>
  <si>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</si>
  <si>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</si>
  <si>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</si>
  <si>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</si>
  <si>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</si>
  <si>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</si>
  <si>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</si>
  <si>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</si>
  <si>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</si>
  <si>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</si>
  <si>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</si>
  <si>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</si>
  <si>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</si>
  <si>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</si>
  <si>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</si>
  <si>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</si>
  <si>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</si>
  <si>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</si>
  <si>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</si>
  <si>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</si>
  <si>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</si>
  <si>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</si>
  <si>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</si>
  <si>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</si>
  <si>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</si>
  <si>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</si>
  <si>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</si>
  <si>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</si>
  <si>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</si>
  <si>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</si>
  <si>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</si>
  <si>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</si>
  <si>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</si>
  <si>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</si>
  <si>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</si>
  <si>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</si>
  <si>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</si>
  <si>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</si>
  <si>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</si>
  <si>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</si>
  <si>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</si>
  <si>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</si>
  <si>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</si>
  <si>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</si>
  <si>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</si>
  <si>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</si>
  <si>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</si>
  <si>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</si>
  <si>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</si>
  <si>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</si>
  <si>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</si>
  <si>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</si>
  <si>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</si>
  <si>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</si>
  <si>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</si>
  <si>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</si>
  <si>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</si>
  <si>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</si>
  <si>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</si>
  <si>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</si>
  <si>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</si>
  <si>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</si>
  <si>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</si>
  <si>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</si>
  <si>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</si>
  <si>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</si>
  <si>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</si>
  <si>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</si>
  <si>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</si>
  <si>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</si>
  <si>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</si>
  <si>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</si>
  <si>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</si>
  <si>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</si>
  <si>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</si>
  <si>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</si>
  <si>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</si>
  <si>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</si>
  <si>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</si>
  <si>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</si>
  <si>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</si>
  <si>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</si>
  <si>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</si>
  <si>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</si>
  <si>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</si>
  <si>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</si>
  <si>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</si>
  <si>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</si>
  <si>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</si>
  <si>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</si>
  <si>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</si>
  <si>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</si>
  <si>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</si>
  <si>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</si>
  <si>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</si>
  <si>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</si>
  <si>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</si>
  <si>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</si>
  <si>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</si>
  <si>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</si>
  <si>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</si>
  <si>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</si>
  <si>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</si>
  <si>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</si>
  <si>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</si>
  <si>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</si>
  <si>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</si>
  <si>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</si>
  <si>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</si>
  <si>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</si>
  <si>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</si>
  <si>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</si>
  <si>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</si>
  <si>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</si>
  <si>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</si>
  <si>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</si>
  <si>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</si>
  <si>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</si>
  <si>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</si>
  <si>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</si>
  <si>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</si>
  <si>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</si>
  <si>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</si>
  <si>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</si>
  <si>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</si>
  <si>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</si>
  <si>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</si>
  <si>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</si>
  <si>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</si>
  <si>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</si>
  <si>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</si>
  <si>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</si>
  <si>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</si>
  <si>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</si>
  <si>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</si>
  <si>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</si>
  <si>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</si>
  <si>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</si>
  <si>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</si>
  <si>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</si>
  <si>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</si>
  <si>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</si>
  <si>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</si>
  <si>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</si>
  <si>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</si>
  <si>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</si>
  <si>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</si>
  <si>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</si>
  <si>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</si>
  <si>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</si>
  <si>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</si>
  <si>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</si>
  <si>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</si>
  <si>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</si>
  <si>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</si>
  <si>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</si>
  <si>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</si>
  <si>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</si>
  <si>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</si>
  <si>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</si>
  <si>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</si>
  <si>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</si>
  <si>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</si>
  <si>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</si>
  <si>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</si>
  <si>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</si>
  <si>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</si>
  <si>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</si>
  <si>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</si>
  <si>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</si>
  <si>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</si>
  <si>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</si>
  <si>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</si>
  <si>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</si>
  <si>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</si>
  <si>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</si>
  <si>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</si>
  <si>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</si>
  <si>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</si>
  <si>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</si>
  <si>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</si>
  <si>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</si>
  <si>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</si>
  <si>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</si>
  <si>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</si>
  <si>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</si>
  <si>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</si>
  <si>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</si>
  <si>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</si>
  <si>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</si>
  <si>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</si>
  <si>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</si>
  <si>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</si>
  <si>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</si>
  <si>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</si>
  <si>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</si>
  <si>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</si>
  <si>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</si>
  <si>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</si>
  <si>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</si>
  <si>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</si>
  <si>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</si>
  <si>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</si>
  <si>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</si>
  <si>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</si>
  <si>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</si>
  <si>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</si>
  <si>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</si>
  <si>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</si>
  <si>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</si>
  <si>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</si>
  <si>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</si>
  <si>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</si>
  <si>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</si>
  <si>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</si>
  <si>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</si>
  <si>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</si>
  <si>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</si>
  <si>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</si>
  <si>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</si>
  <si>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</si>
  <si>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</si>
  <si>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</si>
  <si>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</si>
  <si>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</si>
  <si>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</si>
  <si>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</si>
  <si>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</si>
  <si>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</si>
  <si>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</si>
  <si>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</si>
  <si>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</si>
  <si>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</si>
  <si>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</si>
  <si>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</si>
  <si>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</si>
  <si>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</si>
  <si>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</si>
  <si>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</si>
  <si>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</si>
  <si>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</si>
  <si>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</si>
  <si>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</si>
  <si>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</si>
  <si>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</si>
  <si>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</si>
  <si>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</si>
  <si>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</si>
  <si>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</si>
  <si>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</si>
  <si>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</si>
  <si>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</si>
  <si>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</si>
  <si>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</si>
  <si>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</si>
  <si>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</si>
  <si>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</si>
  <si>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</si>
  <si>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</si>
  <si>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</si>
  <si>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</si>
  <si>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</si>
  <si>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</si>
  <si>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</si>
  <si>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</si>
  <si>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</si>
  <si>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</si>
  <si>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</si>
  <si>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</si>
  <si>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</si>
  <si>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</si>
  <si>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</si>
  <si>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</si>
  <si>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</si>
  <si>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</si>
  <si>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</si>
  <si>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</si>
  <si>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</si>
  <si>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</si>
  <si>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</si>
  <si>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</si>
  <si>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</si>
  <si>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</si>
  <si>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</si>
  <si>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</si>
  <si>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</si>
  <si>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</si>
  <si>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</si>
  <si>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</si>
  <si>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</si>
  <si>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</si>
  <si>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</si>
  <si>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</si>
  <si>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</si>
  <si>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</si>
  <si>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</si>
  <si>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</si>
  <si>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</si>
  <si>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</si>
  <si>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</si>
  <si>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</si>
  <si>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</si>
  <si>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</si>
  <si>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</si>
  <si>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</si>
  <si>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</si>
  <si>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</si>
  <si>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</si>
  <si>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</si>
  <si>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</si>
  <si>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</si>
  <si>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</si>
  <si>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</si>
  <si>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</si>
  <si>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</si>
  <si>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</si>
  <si>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</si>
  <si>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</si>
  <si>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</si>
  <si>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</si>
  <si>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</si>
  <si>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</si>
  <si>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</si>
  <si>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</si>
  <si>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</si>
  <si>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</si>
  <si>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</si>
  <si>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</si>
  <si>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</si>
  <si>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</si>
  <si>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</si>
  <si>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</si>
  <si>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</si>
  <si>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</si>
  <si>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</si>
  <si>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</si>
  <si>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</si>
  <si>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</si>
  <si>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</si>
  <si>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</si>
  <si>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</si>
  <si>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</si>
  <si>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</si>
  <si>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</si>
  <si>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</si>
  <si>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</si>
  <si>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</si>
  <si>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</si>
  <si>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</si>
  <si>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</si>
  <si>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</si>
  <si>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</si>
  <si>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</si>
  <si>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</si>
  <si>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</si>
  <si>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</si>
  <si>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</si>
  <si>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</si>
  <si>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</si>
  <si>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</si>
  <si>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</si>
  <si>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</si>
  <si>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</si>
  <si>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</si>
  <si>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</si>
  <si>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</si>
  <si>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</si>
  <si>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</si>
  <si>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</si>
  <si>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</si>
  <si>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</si>
  <si>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</si>
  <si>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</si>
  <si>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</si>
  <si>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</si>
  <si>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</si>
  <si>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</si>
  <si>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</si>
  <si>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</si>
  <si>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</si>
  <si>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</si>
  <si>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</si>
  <si>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</si>
  <si>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</si>
  <si>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</si>
  <si>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</si>
  <si>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</si>
  <si>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</si>
  <si>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</si>
  <si>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</si>
  <si>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</si>
  <si>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</si>
  <si>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</si>
  <si>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</si>
  <si>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</si>
  <si>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</si>
  <si>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</si>
  <si>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</si>
  <si>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</si>
  <si>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</si>
  <si>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</si>
  <si>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</si>
  <si>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</si>
  <si>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</si>
  <si>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</si>
  <si>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</si>
  <si>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</si>
  <si>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</si>
  <si>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</si>
  <si>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</si>
  <si>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</si>
  <si>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</si>
  <si>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</si>
  <si>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</si>
  <si>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</si>
  <si>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</si>
  <si>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</si>
  <si>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</si>
  <si>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</si>
  <si>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</si>
  <si>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</si>
  <si>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</si>
  <si>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</si>
  <si>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</si>
  <si>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</si>
  <si>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</si>
  <si>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</si>
  <si>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</si>
  <si>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</si>
  <si>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</si>
  <si>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</si>
  <si>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</si>
  <si>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</si>
  <si>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</si>
  <si>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</si>
  <si>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</si>
  <si>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</si>
  <si>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</si>
  <si>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</si>
  <si>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</si>
  <si>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</si>
  <si>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</si>
  <si>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</si>
  <si>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</si>
  <si>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</si>
  <si>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</si>
  <si>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</si>
  <si>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</si>
  <si>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</si>
  <si>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</si>
  <si>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</si>
  <si>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</si>
  <si>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</si>
  <si>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</si>
  <si>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</si>
  <si>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</si>
  <si>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</si>
  <si>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</si>
  <si>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</si>
  <si>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</si>
  <si>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</si>
  <si>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</si>
  <si>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</si>
  <si>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</si>
  <si>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</si>
  <si>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</si>
  <si>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</si>
  <si>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</si>
  <si>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</si>
  <si>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</si>
  <si>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</si>
  <si>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</si>
  <si>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</si>
  <si>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</si>
  <si>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</si>
  <si>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</si>
  <si>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</si>
  <si>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</si>
  <si>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</si>
  <si>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</si>
  <si>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</si>
  <si>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</si>
  <si>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</si>
  <si>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</si>
  <si>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</si>
  <si>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</si>
  <si>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</si>
  <si>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</si>
  <si>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</si>
  <si>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</si>
  <si>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</si>
  <si>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</si>
  <si>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</si>
  <si>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</si>
  <si>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</si>
  <si>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</si>
  <si>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</si>
  <si>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</si>
  <si>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</si>
  <si>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</si>
  <si>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</si>
  <si>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</si>
  <si>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</si>
  <si>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</si>
  <si>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</si>
  <si>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</si>
  <si>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</si>
  <si>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</si>
  <si>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</si>
  <si>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</si>
  <si>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</si>
  <si>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</si>
  <si>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</si>
  <si>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</si>
  <si>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</si>
  <si>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</si>
  <si>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</si>
  <si>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</si>
  <si>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</si>
  <si>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</si>
  <si>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</si>
  <si>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</si>
  <si>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</si>
  <si>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</si>
  <si>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</si>
  <si>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</si>
  <si>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</si>
  <si>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</si>
  <si>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</si>
  <si>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</si>
  <si>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</si>
  <si>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</si>
  <si>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</si>
  <si>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</si>
  <si>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</si>
  <si>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</si>
  <si>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</si>
  <si>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</si>
  <si>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</si>
  <si>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</si>
  <si>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</si>
  <si>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</si>
  <si>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</si>
  <si>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</si>
  <si>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</si>
  <si>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</si>
  <si>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</si>
  <si>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</si>
  <si>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</si>
  <si>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</si>
  <si>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</si>
  <si>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</si>
  <si>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</si>
  <si>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</si>
  <si>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</si>
  <si>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</si>
  <si>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</si>
  <si>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</si>
  <si>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</si>
  <si>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</si>
  <si>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</si>
  <si>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</si>
  <si>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</si>
  <si>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</si>
  <si>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</si>
  <si>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</si>
  <si>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</si>
  <si>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</si>
  <si>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</si>
  <si>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</si>
  <si>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</si>
  <si>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</si>
  <si>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</si>
  <si>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</si>
  <si>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</si>
  <si>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</si>
  <si>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</si>
  <si>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</si>
  <si>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</si>
  <si>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</si>
  <si>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</si>
  <si>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</si>
  <si>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</si>
  <si>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</si>
  <si>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</si>
  <si>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</si>
  <si>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</si>
  <si>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</si>
  <si>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</si>
  <si>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</si>
  <si>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</si>
  <si>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</si>
  <si>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</si>
  <si>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</si>
  <si>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</si>
  <si>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</si>
  <si>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</si>
  <si>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</si>
  <si>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</si>
  <si>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</si>
  <si>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</si>
  <si>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</si>
  <si>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</si>
  <si>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</si>
  <si>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</si>
  <si>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</si>
  <si>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</si>
  <si>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</si>
  <si>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</si>
  <si>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</si>
  <si>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</si>
  <si>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</si>
  <si>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</si>
  <si>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</si>
  <si>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</si>
  <si>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</si>
  <si>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</si>
  <si>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</si>
  <si>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</si>
  <si>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</si>
  <si>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</si>
  <si>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</si>
  <si>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</si>
  <si>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</si>
  <si>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</si>
  <si>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</si>
  <si>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</si>
  <si>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</si>
  <si>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</si>
  <si>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</si>
  <si>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</si>
  <si>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</si>
  <si>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</si>
  <si>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</si>
  <si>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</si>
  <si>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</si>
  <si>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</si>
  <si>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</si>
  <si>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</si>
  <si>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</si>
  <si>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</si>
  <si>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</si>
  <si>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</si>
  <si>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</si>
  <si>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</si>
  <si>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</si>
  <si>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</si>
  <si>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</si>
  <si>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</si>
  <si>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</si>
  <si>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</si>
  <si>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</si>
  <si>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</si>
  <si>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</si>
  <si>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</si>
  <si>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</si>
  <si>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</si>
  <si>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</si>
  <si>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</si>
  <si>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</si>
  <si>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</si>
  <si>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</si>
  <si>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</si>
  <si>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</si>
  <si>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</si>
  <si>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</si>
  <si>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</si>
  <si>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</si>
  <si>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</si>
  <si>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</si>
  <si>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</si>
  <si>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</si>
  <si>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</si>
  <si>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</si>
  <si>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</si>
  <si>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</si>
  <si>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</si>
  <si>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</si>
  <si>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</si>
  <si>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</si>
  <si>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</si>
  <si>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</si>
  <si>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</si>
  <si>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</si>
  <si>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</si>
  <si>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</si>
  <si>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</si>
  <si>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</si>
  <si>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</si>
  <si>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</si>
  <si>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</si>
  <si>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</si>
  <si>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</si>
  <si>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</si>
  <si>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</si>
  <si>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</si>
  <si>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</si>
  <si>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</si>
  <si>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</si>
  <si>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</si>
  <si>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</si>
  <si>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</si>
  <si>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</si>
  <si>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</si>
  <si>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</si>
  <si>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</si>
  <si>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</si>
  <si>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</si>
  <si>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</si>
  <si>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</si>
  <si>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</si>
  <si>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</si>
  <si>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</si>
  <si>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</si>
  <si>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</si>
  <si>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</si>
  <si>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</si>
  <si>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</si>
  <si>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</si>
  <si>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</si>
  <si>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</si>
  <si>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</si>
  <si>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</si>
  <si>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</si>
  <si>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</si>
  <si>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</si>
  <si>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</si>
  <si>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</si>
  <si>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</si>
  <si>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</si>
  <si>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</si>
  <si>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</si>
  <si>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</si>
  <si>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</si>
  <si>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</si>
  <si>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</si>
  <si>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</si>
  <si>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</si>
  <si>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</si>
  <si>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</si>
  <si>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</si>
  <si>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</si>
  <si>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</si>
  <si>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</si>
  <si>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</si>
  <si>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</si>
  <si>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</si>
  <si>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</si>
  <si>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</si>
  <si>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</si>
  <si>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</si>
  <si>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</si>
  <si>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</si>
  <si>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</si>
  <si>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</si>
  <si>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</si>
  <si>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</si>
  <si>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</si>
  <si>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</si>
  <si>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</si>
  <si>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</si>
  <si>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</si>
  <si>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</si>
  <si>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</si>
  <si>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</si>
  <si>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</si>
  <si>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</si>
  <si>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</si>
  <si>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</si>
  <si>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</si>
  <si>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</si>
  <si>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</si>
  <si>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</si>
  <si>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</si>
  <si>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</si>
  <si>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</si>
  <si>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</si>
  <si>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</si>
  <si>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</si>
  <si>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</si>
  <si>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</si>
  <si>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</si>
  <si>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</si>
  <si>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</si>
  <si>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</si>
  <si>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</si>
  <si>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</si>
  <si>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</si>
  <si>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</si>
  <si>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</si>
  <si>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</si>
  <si>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</si>
  <si>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</si>
  <si>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</si>
  <si>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</si>
  <si>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</si>
  <si>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</si>
  <si>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</si>
  <si>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</si>
  <si>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</si>
  <si>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</si>
  <si>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</si>
  <si>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</si>
  <si>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</si>
  <si>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</si>
  <si>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</si>
  <si>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</si>
  <si>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</si>
  <si>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</si>
  <si>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</si>
  <si>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</si>
  <si>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</si>
  <si>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</si>
  <si>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</si>
  <si>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</si>
  <si>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</si>
  <si>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</si>
  <si>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</si>
  <si>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</si>
  <si>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</si>
  <si>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</si>
  <si>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</si>
  <si>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</si>
  <si>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</si>
  <si>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</si>
  <si>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</si>
  <si>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</si>
  <si>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</si>
  <si>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</si>
  <si>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</si>
  <si>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</si>
  <si>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</si>
  <si>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</si>
  <si>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</si>
  <si>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</si>
  <si>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</si>
  <si>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</si>
  <si>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</si>
  <si>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</si>
  <si>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</si>
  <si>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</si>
  <si>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</si>
  <si>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</si>
  <si>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</si>
  <si>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</si>
  <si>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</si>
  <si>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</si>
  <si>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</si>
  <si>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</si>
  <si>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</si>
  <si>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</si>
  <si>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</si>
  <si>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</si>
  <si>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</si>
  <si>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</si>
  <si>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</si>
  <si>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</si>
  <si>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</si>
  <si>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</si>
  <si>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</si>
  <si>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</si>
  <si>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</si>
  <si>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</si>
  <si>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</si>
  <si>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</si>
  <si>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</si>
  <si>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</si>
  <si>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</si>
  <si>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</si>
  <si>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</si>
  <si>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</si>
  <si>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</si>
  <si>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</si>
  <si>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</si>
  <si>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</si>
  <si>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</si>
  <si>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</si>
  <si>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</si>
  <si>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</si>
  <si>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</si>
  <si>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</si>
  <si>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</si>
  <si>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</si>
  <si>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</si>
  <si>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</si>
  <si>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</si>
  <si>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</si>
  <si>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</si>
  <si>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</si>
  <si>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</si>
  <si>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</si>
  <si>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</si>
  <si>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</si>
  <si>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</si>
  <si>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</si>
  <si>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</si>
  <si>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</si>
  <si>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</si>
  <si>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</si>
  <si>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</si>
  <si>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</si>
  <si>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</si>
  <si>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</si>
  <si>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</si>
  <si>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</si>
  <si>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</si>
  <si>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</si>
  <si>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</si>
  <si>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</si>
  <si>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</si>
  <si>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</si>
  <si>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</si>
  <si>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</si>
  <si>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</si>
  <si>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</si>
  <si>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</si>
  <si>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</si>
  <si>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</si>
  <si>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</si>
  <si>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</si>
  <si>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</si>
  <si>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</si>
  <si>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</si>
  <si>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</si>
  <si>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</si>
  <si>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</si>
  <si>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</si>
  <si>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</si>
  <si>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</si>
  <si>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</si>
  <si>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</si>
  <si>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</si>
  <si>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</si>
  <si>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</si>
  <si>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</si>
  <si>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</si>
  <si>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</si>
  <si>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</si>
  <si>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</si>
  <si>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</si>
  <si>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</si>
  <si>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</si>
  <si>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</si>
  <si>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</si>
  <si>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</si>
  <si>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</si>
  <si>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</si>
  <si>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</si>
  <si>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</si>
  <si>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</si>
  <si>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</si>
  <si>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</si>
  <si>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</si>
  <si>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</si>
  <si>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</si>
  <si>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</si>
  <si>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</si>
  <si>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</si>
  <si>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</si>
  <si>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</si>
  <si>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</si>
  <si>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</si>
  <si>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</si>
  <si>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</si>
  <si>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</si>
  <si>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</si>
  <si>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</si>
  <si>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</si>
  <si>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</si>
  <si>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</si>
  <si>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</si>
  <si>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</si>
  <si>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</si>
  <si>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</si>
  <si>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</si>
  <si>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</si>
  <si>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</si>
  <si>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</si>
  <si>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</si>
  <si>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</si>
  <si>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</si>
  <si>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</si>
  <si>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</si>
  <si>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</si>
  <si>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</si>
  <si>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</si>
  <si>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</si>
  <si>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</si>
  <si>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</si>
  <si>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</si>
  <si>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</si>
  <si>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</si>
  <si>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</si>
  <si>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</si>
  <si>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</si>
  <si>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</si>
  <si>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</si>
  <si>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</si>
  <si>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</si>
  <si>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</si>
  <si>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</si>
  <si>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</si>
  <si>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</si>
  <si>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</si>
  <si>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</si>
  <si>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</si>
  <si>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</si>
  <si>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</si>
  <si>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</si>
  <si>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</si>
  <si>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</si>
  <si>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</si>
  <si>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</si>
  <si>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</si>
  <si>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</si>
  <si>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</si>
  <si>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</si>
  <si>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</si>
  <si>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</si>
  <si>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</si>
  <si>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</si>
  <si>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</si>
  <si>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</si>
  <si>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</si>
  <si>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</si>
  <si>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</si>
  <si>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</si>
  <si>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</si>
  <si>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</si>
  <si>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</si>
  <si>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</si>
  <si>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</si>
  <si>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</si>
  <si>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</si>
  <si>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</si>
  <si>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</si>
  <si>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</si>
  <si>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</si>
  <si>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</si>
  <si>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</si>
  <si>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</si>
  <si>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</si>
  <si>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</si>
  <si>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</si>
  <si>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</si>
  <si>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</si>
  <si>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</si>
  <si>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</si>
  <si>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</si>
  <si>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</si>
  <si>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</si>
  <si>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</si>
  <si>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</si>
  <si>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</si>
  <si>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</si>
  <si>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</si>
  <si>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</si>
  <si>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</si>
  <si>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</si>
  <si>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</si>
  <si>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</si>
  <si>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</si>
  <si>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</si>
  <si>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</si>
  <si>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</si>
  <si>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</si>
  <si>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</si>
  <si>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</si>
  <si>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</si>
  <si>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</si>
  <si>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</si>
  <si>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</si>
  <si>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</si>
  <si>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</si>
  <si>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</si>
  <si>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</si>
  <si>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</si>
  <si>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</si>
  <si>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</si>
  <si>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</si>
  <si>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</si>
  <si>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</si>
  <si>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</si>
  <si>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</si>
  <si>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</si>
  <si>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</si>
  <si>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</si>
  <si>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</si>
  <si>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</si>
  <si>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</si>
  <si>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</si>
  <si>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</si>
  <si>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</si>
  <si>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</si>
  <si>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</si>
  <si>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</si>
  <si>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</si>
  <si>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</si>
  <si>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</si>
  <si>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</si>
  <si>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</si>
  <si>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</si>
  <si>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</si>
  <si>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</si>
  <si>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</si>
  <si>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</si>
  <si>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</si>
  <si>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</si>
  <si>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</si>
  <si>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</si>
  <si>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</si>
  <si>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</si>
  <si>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</si>
  <si>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</si>
  <si>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</si>
  <si>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</si>
  <si>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</si>
  <si>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</si>
  <si>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</si>
  <si>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</si>
  <si>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</si>
  <si>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</si>
  <si>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</si>
  <si>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</si>
  <si>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</si>
  <si>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</si>
  <si>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</si>
  <si>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</si>
  <si>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</si>
  <si>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</si>
  <si>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</si>
  <si>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</si>
  <si>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</si>
  <si>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</si>
  <si>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</si>
  <si>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</si>
  <si>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</si>
  <si>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</si>
  <si>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</si>
  <si>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</si>
  <si>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</si>
  <si>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</si>
  <si>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</si>
  <si>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</si>
  <si>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</si>
  <si>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</si>
  <si>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</si>
  <si>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</si>
  <si>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</si>
  <si>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</si>
  <si>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</si>
  <si>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</si>
  <si>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</si>
  <si>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</si>
  <si>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</si>
  <si>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</si>
  <si>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</si>
  <si>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</si>
  <si>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</si>
  <si>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</si>
  <si>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</si>
  <si>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</si>
  <si>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</si>
  <si>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</si>
  <si>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</si>
  <si>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</si>
  <si>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</si>
  <si>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</si>
  <si>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</si>
  <si>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</si>
  <si>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</si>
  <si>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</si>
  <si>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</si>
  <si>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</si>
  <si>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</si>
  <si>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</si>
  <si>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</si>
  <si>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</si>
  <si>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</si>
  <si>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</si>
  <si>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</si>
  <si>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</si>
  <si>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</si>
  <si>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</si>
  <si>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</si>
  <si>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</si>
  <si>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</si>
  <si>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</si>
  <si>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</si>
  <si>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</si>
  <si>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</si>
  <si>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</si>
  <si>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</si>
  <si>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</si>
  <si>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</si>
  <si>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</si>
  <si>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</si>
  <si>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</si>
  <si>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</si>
  <si>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</si>
  <si>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</si>
  <si>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</si>
  <si>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</si>
  <si>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</si>
  <si>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</si>
  <si>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</si>
  <si>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</si>
  <si>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</si>
  <si>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</si>
  <si>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</si>
  <si>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</si>
  <si>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</si>
  <si>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</si>
  <si>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</si>
  <si>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</si>
  <si>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</si>
  <si>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</si>
  <si>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</si>
  <si>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</si>
  <si>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</si>
  <si>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</si>
  <si>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</si>
  <si>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</si>
  <si>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</si>
  <si>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</si>
  <si>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</si>
  <si>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</si>
  <si>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</si>
  <si>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</si>
  <si>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</si>
  <si>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</si>
  <si>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</si>
  <si>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</si>
  <si>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</si>
  <si>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</si>
  <si>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</si>
  <si>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</si>
  <si>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</si>
  <si>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</si>
  <si>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</si>
  <si>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</si>
  <si>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</si>
  <si>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</si>
  <si>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</si>
  <si>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</si>
  <si>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</si>
  <si>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</si>
  <si>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</si>
  <si>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</si>
  <si>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</si>
  <si>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</si>
  <si>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</si>
  <si>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</si>
  <si>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</si>
  <si>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</si>
  <si>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</si>
  <si>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</si>
  <si>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</si>
  <si>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</si>
  <si>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</si>
  <si>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</si>
  <si>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</si>
  <si>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</si>
  <si>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</si>
  <si>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</si>
  <si>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</si>
  <si>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</si>
  <si>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</si>
  <si>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</si>
  <si>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</si>
  <si>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</si>
  <si>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</si>
  <si>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</si>
  <si>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</si>
  <si>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</si>
  <si>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</si>
  <si>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</si>
  <si>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</si>
  <si>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</si>
  <si>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</si>
  <si>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</si>
  <si>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</si>
  <si>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</si>
  <si>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</si>
  <si>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</si>
  <si>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</si>
  <si>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</si>
  <si>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</si>
  <si>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</si>
  <si>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</si>
  <si>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</si>
  <si>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</si>
  <si>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</si>
  <si>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</si>
  <si>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</si>
  <si>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</si>
  <si>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</si>
  <si>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</si>
  <si>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</si>
  <si>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</si>
  <si>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</si>
  <si>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</si>
  <si>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</si>
  <si>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</si>
  <si>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</si>
  <si>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</si>
  <si>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</si>
  <si>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</si>
  <si>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</si>
  <si>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</si>
  <si>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</si>
  <si>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</si>
  <si>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</si>
  <si>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</si>
  <si>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</si>
  <si>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</si>
  <si>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</si>
  <si>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</si>
  <si>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</si>
  <si>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</si>
  <si>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</si>
  <si>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</si>
  <si>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</si>
  <si>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</si>
  <si>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</si>
  <si>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</si>
  <si>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</si>
  <si>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</si>
  <si>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</si>
  <si>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</si>
  <si>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</si>
  <si>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</si>
  <si>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</si>
  <si>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</si>
  <si>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</si>
  <si>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</si>
  <si>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</si>
  <si>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</si>
  <si>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</si>
  <si>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</si>
  <si>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</si>
  <si>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</si>
  <si>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</si>
  <si>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</si>
  <si>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</si>
  <si>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</si>
  <si>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</si>
  <si>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</si>
  <si>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</si>
  <si>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</si>
  <si>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</si>
  <si>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</si>
  <si>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</si>
  <si>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</si>
  <si>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</si>
  <si>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</si>
  <si>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</si>
  <si>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</si>
  <si>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</si>
  <si>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</si>
  <si>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</si>
  <si>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</si>
  <si>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</si>
  <si>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</si>
  <si>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</si>
  <si>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</si>
  <si>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</si>
  <si>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</si>
  <si>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</si>
  <si>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</si>
  <si>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</si>
  <si>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</si>
  <si>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</si>
  <si>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</si>
  <si>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</si>
  <si>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</si>
  <si>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</si>
  <si>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</si>
  <si>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</si>
  <si>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</si>
  <si>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</si>
  <si>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</si>
  <si>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</si>
  <si>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</si>
  <si>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</si>
  <si>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</si>
  <si>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</si>
  <si>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</si>
  <si>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</si>
  <si>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</si>
  <si>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</si>
  <si>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</si>
  <si>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</si>
  <si>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</si>
  <si>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</si>
  <si>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</si>
  <si>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</si>
  <si>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</si>
  <si>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</si>
  <si>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</si>
  <si>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</si>
  <si>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</si>
  <si>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</si>
  <si>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</si>
  <si>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</si>
  <si>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</si>
  <si>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</si>
  <si>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</si>
  <si>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</si>
  <si>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</si>
  <si>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</si>
  <si>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</si>
  <si>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</si>
  <si>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</si>
  <si>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</si>
  <si>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</si>
  <si>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</si>
  <si>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</si>
  <si>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</si>
  <si>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</si>
  <si>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</si>
  <si>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</si>
  <si>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</si>
  <si>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</si>
  <si>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</si>
  <si>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</si>
  <si>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</si>
  <si>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</si>
  <si>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</si>
  <si>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</si>
  <si>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</si>
  <si>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</si>
  <si>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</si>
  <si>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</si>
  <si>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</si>
  <si>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</si>
  <si>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</si>
  <si>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</si>
  <si>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</si>
  <si>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</si>
  <si>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</si>
  <si>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</si>
  <si>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</si>
  <si>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</si>
  <si>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</si>
  <si>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</si>
  <si>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</si>
  <si>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</si>
  <si>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</si>
  <si>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</si>
  <si>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</si>
  <si>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</si>
  <si>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</si>
  <si>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</si>
  <si>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</si>
  <si>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</si>
  <si>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</si>
  <si>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</si>
  <si>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</si>
  <si>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</si>
  <si>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</si>
  <si>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</si>
  <si>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</si>
  <si>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</si>
  <si>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</si>
  <si>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</si>
  <si>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</si>
  <si>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</si>
  <si>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</si>
  <si>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</si>
  <si>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</si>
  <si>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</si>
  <si>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</si>
  <si>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</si>
  <si>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</si>
  <si>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</si>
  <si>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</si>
  <si>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</si>
  <si>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</si>
  <si>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</si>
  <si>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</si>
  <si>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</si>
  <si>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</si>
  <si>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</si>
  <si>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</si>
  <si>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</si>
  <si>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</si>
  <si>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</si>
  <si>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</si>
  <si>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</si>
  <si>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</si>
  <si>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</si>
  <si>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</si>
  <si>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</si>
  <si>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</si>
  <si>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</si>
  <si>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</si>
  <si>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</si>
  <si>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</si>
  <si>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</si>
  <si>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</si>
  <si>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</si>
  <si>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</si>
  <si>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</si>
  <si>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</si>
  <si>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</si>
  <si>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</si>
  <si>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</si>
  <si>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</si>
  <si>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</si>
  <si>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</si>
  <si>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</si>
  <si>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</si>
  <si>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</si>
  <si>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</si>
  <si>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</si>
  <si>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</si>
  <si>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</si>
  <si>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</si>
  <si>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</si>
  <si>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</si>
  <si>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</si>
  <si>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</si>
  <si>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</si>
  <si>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</si>
  <si>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</si>
  <si>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</si>
  <si>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</si>
  <si>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</si>
  <si>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</si>
  <si>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</si>
  <si>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</si>
  <si>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</si>
  <si>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</si>
  <si>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</si>
  <si>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</si>
  <si>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</si>
  <si>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</si>
  <si>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</si>
  <si>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</si>
  <si>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</si>
  <si>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</si>
  <si>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</si>
  <si>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</si>
  <si>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</si>
  <si>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</si>
  <si>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</si>
  <si>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</si>
  <si>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</si>
  <si>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</si>
  <si>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</si>
  <si>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</si>
  <si>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</si>
  <si>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</si>
  <si>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</si>
  <si>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</si>
  <si>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</si>
  <si>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</si>
  <si>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</si>
  <si>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</si>
  <si>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</si>
  <si>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</si>
  <si>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</si>
  <si>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</si>
  <si>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</si>
  <si>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</si>
  <si>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</si>
  <si>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</si>
  <si>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</si>
  <si>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</si>
  <si>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</si>
  <si>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</si>
  <si>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</si>
  <si>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</si>
  <si>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</si>
  <si>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</si>
  <si>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</si>
  <si>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</si>
  <si>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</si>
  <si>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</si>
  <si>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</si>
  <si>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</si>
  <si>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</si>
  <si>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</si>
  <si>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</si>
  <si>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</si>
  <si>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</si>
  <si>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</si>
  <si>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</si>
  <si>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</si>
  <si>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</si>
  <si>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</si>
  <si>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</si>
  <si>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</si>
  <si>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</si>
  <si>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</si>
  <si>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</si>
  <si>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</si>
  <si>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</si>
  <si>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</si>
  <si>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</si>
  <si>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</si>
  <si>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</si>
  <si>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</si>
  <si>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</si>
  <si>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</si>
  <si>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</si>
  <si>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</si>
  <si>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</si>
  <si>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</si>
  <si>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</si>
  <si>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</si>
  <si>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</si>
  <si>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</si>
  <si>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</si>
  <si>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</si>
  <si>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</si>
  <si>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</si>
  <si>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</si>
  <si>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</si>
  <si>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</si>
  <si>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</si>
  <si>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</si>
  <si>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</si>
  <si>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</si>
  <si>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</si>
  <si>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</si>
  <si>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</si>
  <si>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</si>
  <si>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</si>
  <si>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</si>
  <si>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</si>
  <si>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</si>
  <si>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</si>
  <si>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</si>
  <si>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</si>
  <si>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</si>
  <si>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</si>
  <si>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</si>
  <si>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</si>
  <si>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</si>
  <si>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</si>
  <si>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</si>
  <si>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</si>
  <si>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</si>
  <si>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</si>
  <si>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</si>
  <si>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</si>
  <si>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</si>
  <si>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</si>
  <si>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</si>
  <si>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</si>
  <si>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</si>
  <si>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</si>
  <si>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</si>
  <si>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</si>
  <si>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</si>
  <si>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</si>
  <si>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</si>
  <si>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</si>
  <si>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</si>
  <si>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</si>
  <si>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</si>
  <si>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</si>
  <si>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</si>
  <si>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</si>
  <si>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</si>
  <si>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</si>
  <si>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</si>
  <si>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</si>
  <si>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</si>
  <si>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</si>
  <si>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</si>
  <si>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</si>
  <si>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</si>
  <si>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</si>
  <si>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</si>
  <si>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</si>
  <si>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</si>
  <si>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</si>
  <si>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</si>
  <si>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</si>
  <si>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</si>
  <si>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</si>
  <si>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</si>
  <si>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</si>
  <si>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</si>
  <si>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</si>
  <si>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</si>
  <si>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</si>
  <si>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</si>
  <si>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</si>
  <si>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</si>
  <si>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</si>
  <si>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</si>
  <si>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</si>
  <si>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</si>
  <si>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</si>
  <si>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</si>
  <si>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</si>
  <si>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</si>
  <si>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</si>
  <si>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</si>
  <si>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</si>
  <si>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</si>
  <si>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</si>
  <si>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</si>
  <si>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</si>
  <si>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</si>
  <si>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</si>
  <si>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</si>
  <si>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</si>
  <si>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</si>
  <si>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</si>
  <si>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</si>
  <si>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</si>
  <si>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</si>
  <si>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</si>
  <si>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</si>
  <si>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</si>
  <si>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</si>
  <si>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</si>
  <si>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</si>
  <si>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</si>
  <si>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</si>
  <si>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</si>
  <si>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</si>
  <si>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</si>
  <si>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</si>
  <si>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</si>
  <si>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</si>
  <si>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</si>
  <si>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</si>
  <si>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</si>
  <si>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</si>
  <si>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</si>
  <si>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</si>
  <si>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</si>
  <si>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</si>
  <si>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</si>
  <si>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</si>
  <si>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</si>
  <si>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</si>
  <si>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</si>
  <si>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</si>
  <si>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</si>
  <si>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</si>
  <si>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</si>
  <si>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</si>
  <si>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</si>
  <si>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</si>
  <si>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</si>
  <si>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</si>
  <si>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</si>
  <si>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</si>
  <si>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</si>
  <si>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</si>
  <si>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</si>
  <si>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</si>
  <si>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</si>
  <si>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</si>
  <si>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</si>
  <si>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</si>
  <si>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</si>
  <si>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</si>
  <si>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</si>
  <si>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</si>
  <si>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</si>
  <si>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</si>
  <si>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</si>
  <si>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</si>
  <si>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</si>
  <si>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</si>
  <si>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</si>
  <si>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</si>
  <si>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</si>
  <si>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</si>
  <si>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</si>
  <si>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</si>
  <si>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</si>
  <si>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</si>
  <si>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</si>
  <si>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</si>
  <si>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</si>
  <si>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</si>
  <si>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</si>
  <si>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</si>
  <si>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</si>
  <si>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</si>
  <si>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</si>
  <si>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</si>
  <si>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</si>
  <si>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</si>
  <si>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</si>
  <si>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</si>
  <si>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</si>
  <si>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</si>
  <si>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</si>
  <si>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</si>
  <si>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</si>
  <si>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</si>
  <si>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</si>
  <si>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</si>
  <si>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</si>
  <si>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</si>
  <si>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</si>
  <si>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</si>
  <si>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</si>
  <si>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</si>
  <si>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</si>
  <si>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</si>
  <si>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</si>
  <si>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</si>
  <si>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</si>
  <si>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</si>
  <si>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</si>
  <si>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</si>
  <si>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</si>
  <si>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</si>
  <si>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</si>
  <si>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</si>
  <si>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</si>
  <si>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</si>
  <si>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</si>
  <si>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</si>
  <si>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</si>
  <si>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</si>
  <si>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</si>
  <si>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</si>
  <si>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</si>
  <si>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</si>
  <si>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</si>
  <si>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</si>
  <si>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</si>
  <si>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</si>
  <si>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</si>
  <si>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</si>
  <si>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</si>
  <si>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</si>
  <si>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</si>
  <si>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</si>
  <si>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</si>
  <si>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</si>
  <si>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</si>
  <si>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</si>
  <si>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</si>
  <si>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</si>
  <si>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</si>
  <si>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</si>
  <si>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</si>
  <si>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</si>
  <si>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</si>
  <si>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</si>
  <si>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</si>
  <si>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</si>
  <si>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</si>
  <si>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</si>
  <si>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</si>
  <si>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</si>
  <si>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</si>
  <si>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</si>
  <si>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</si>
  <si>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</si>
  <si>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</si>
  <si>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</si>
  <si>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</si>
  <si>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</si>
  <si>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</si>
  <si>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</si>
  <si>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</si>
  <si>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</si>
  <si>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</si>
  <si>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</si>
  <si>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</si>
  <si>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</si>
  <si>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</si>
  <si>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</si>
  <si>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</si>
  <si>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</si>
  <si>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</si>
  <si>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</si>
  <si>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</si>
  <si>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</si>
  <si>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</si>
  <si>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</si>
  <si>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</si>
  <si>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</si>
  <si>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</si>
  <si>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</si>
  <si>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</si>
  <si>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</si>
  <si>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</si>
  <si>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</si>
  <si>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</si>
  <si>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</si>
  <si>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</si>
  <si>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</si>
  <si>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</si>
  <si>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</si>
  <si>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</si>
  <si>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</si>
  <si>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</si>
  <si>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</si>
  <si>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</si>
  <si>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</si>
  <si>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</si>
  <si>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</si>
  <si>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</si>
  <si>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</si>
  <si>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</si>
  <si>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</si>
  <si>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</si>
  <si>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</si>
  <si>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</si>
  <si>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</si>
  <si>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</si>
  <si>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</si>
  <si>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</si>
  <si>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</si>
  <si>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</si>
  <si>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</si>
  <si>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</si>
  <si>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</si>
  <si>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</si>
  <si>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</si>
  <si>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</si>
  <si>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</si>
  <si>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</si>
  <si>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</si>
  <si>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</si>
  <si>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</si>
  <si>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</si>
  <si>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</si>
  <si>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</si>
  <si>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</si>
  <si>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</si>
  <si>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</si>
  <si>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</si>
  <si>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</si>
  <si>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</si>
  <si>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</si>
  <si>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</si>
  <si>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</si>
  <si>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</si>
  <si>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</si>
  <si>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</si>
  <si>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</si>
  <si>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</si>
  <si>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</si>
  <si>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</si>
  <si>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</si>
  <si>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</si>
  <si>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</si>
  <si>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</si>
  <si>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</si>
  <si>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</si>
  <si>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</si>
  <si>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</si>
  <si>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</si>
  <si>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</si>
  <si>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</si>
  <si>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</si>
  <si>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</si>
  <si>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</si>
  <si>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</si>
  <si>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</si>
  <si>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</si>
  <si>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</si>
  <si>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</si>
  <si>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</si>
  <si>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</si>
  <si>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</si>
  <si>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</si>
  <si>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</si>
  <si>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</si>
  <si>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</si>
  <si>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</si>
  <si>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</si>
  <si>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</si>
  <si>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</si>
  <si>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</si>
  <si>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</si>
  <si>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</si>
  <si>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</si>
  <si>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</si>
  <si>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</si>
  <si>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</si>
  <si>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</si>
  <si>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</si>
  <si>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</si>
  <si>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</si>
  <si>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</si>
  <si>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</si>
  <si>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</si>
  <si>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</si>
  <si>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</si>
  <si>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</si>
  <si>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</si>
  <si>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</si>
  <si>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</si>
  <si>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</si>
  <si>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</si>
  <si>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</si>
  <si>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</si>
  <si>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</si>
  <si>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</si>
  <si>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</si>
  <si>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</si>
  <si>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</si>
  <si>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</si>
  <si>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</si>
  <si>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</si>
  <si>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</si>
  <si>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</si>
  <si>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</si>
  <si>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</si>
  <si>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</si>
  <si>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</si>
  <si>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</si>
  <si>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</si>
  <si>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</si>
  <si>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</si>
  <si>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</si>
  <si>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</si>
  <si>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</si>
  <si>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</si>
  <si>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</si>
  <si>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</si>
  <si>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</si>
  <si>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</si>
  <si>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</si>
  <si>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</si>
  <si>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</si>
  <si>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</si>
  <si>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</si>
  <si>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</si>
  <si>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</si>
  <si>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</si>
  <si>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</si>
  <si>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</si>
  <si>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</si>
  <si>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</si>
  <si>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</si>
  <si>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</si>
  <si>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</si>
  <si>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</si>
  <si>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</si>
  <si>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</si>
  <si>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</si>
  <si>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</si>
  <si>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</si>
  <si>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</si>
  <si>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</si>
  <si>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</si>
  <si>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</si>
  <si>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</si>
  <si>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</si>
  <si>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</si>
  <si>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</si>
  <si>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</si>
  <si>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</si>
  <si>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</si>
  <si>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</si>
  <si>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</si>
  <si>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</si>
  <si>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</si>
  <si>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</si>
  <si>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</si>
  <si>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</si>
  <si>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</si>
  <si>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</si>
  <si>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</si>
  <si>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</si>
  <si>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</si>
  <si>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</si>
  <si>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</si>
  <si>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</si>
  <si>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</si>
  <si>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</si>
  <si>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</si>
  <si>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</si>
  <si>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</si>
  <si>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</si>
  <si>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</si>
  <si>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</si>
  <si>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</si>
  <si>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</si>
  <si>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</si>
  <si>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</si>
  <si>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</si>
  <si>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</si>
  <si>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</si>
  <si>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</si>
  <si>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</si>
  <si>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</si>
  <si>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</si>
  <si>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</si>
  <si>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</si>
  <si>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</si>
  <si>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</si>
  <si>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</si>
  <si>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</si>
  <si>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</si>
  <si>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</si>
  <si>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</si>
  <si>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</si>
  <si>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</si>
  <si>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</si>
  <si>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</si>
  <si>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</si>
  <si>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</si>
  <si>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</si>
  <si>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</si>
  <si>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</si>
  <si>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</si>
  <si>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</si>
  <si>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</si>
  <si>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</si>
  <si>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</si>
  <si>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</si>
  <si>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</si>
  <si>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</si>
  <si>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</si>
  <si>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</si>
  <si>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</si>
  <si>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</si>
  <si>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</si>
  <si>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</si>
  <si>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</si>
  <si>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</si>
  <si>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</si>
  <si>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</si>
  <si>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</si>
  <si>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</si>
  <si>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</si>
  <si>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</si>
  <si>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</si>
  <si>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</si>
  <si>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</si>
  <si>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</si>
  <si>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</si>
  <si>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</si>
  <si>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</si>
  <si>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</si>
  <si>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</si>
  <si>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</si>
  <si>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</si>
  <si>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</si>
  <si>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</si>
  <si>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</si>
  <si>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</si>
  <si>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</si>
  <si>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</si>
  <si>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</si>
  <si>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</si>
  <si>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</si>
  <si>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</si>
  <si>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</si>
  <si>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</si>
  <si>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</si>
  <si>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</si>
  <si>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</si>
  <si>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</si>
  <si>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</si>
  <si>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</si>
  <si>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</si>
  <si>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</si>
  <si>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</si>
  <si>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</si>
  <si>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</si>
  <si>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</si>
  <si>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</si>
  <si>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</si>
  <si>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</si>
  <si>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</si>
  <si>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</si>
  <si>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</si>
  <si>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</si>
  <si>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</si>
  <si>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</si>
  <si>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</si>
  <si>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</si>
  <si>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</si>
  <si>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</si>
  <si>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</si>
  <si>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</si>
  <si>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</si>
  <si>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</si>
  <si>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</si>
  <si>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</si>
  <si>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</si>
  <si>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</si>
  <si>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</si>
  <si>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</si>
  <si>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</si>
  <si>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</si>
  <si>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</si>
  <si>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</si>
  <si>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</si>
  <si>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</si>
  <si>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</si>
  <si>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</si>
  <si>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</si>
  <si>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</si>
  <si>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</si>
  <si>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</si>
  <si>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</si>
  <si>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</si>
  <si>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</si>
  <si>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</si>
  <si>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</si>
  <si>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</si>
  <si>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</si>
  <si>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</si>
  <si>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</si>
  <si>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</si>
  <si>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</si>
  <si>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</si>
  <si>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</si>
  <si>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</si>
  <si>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</si>
  <si>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</si>
  <si>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</si>
  <si>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</si>
  <si>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</si>
  <si>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</si>
  <si>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</si>
  <si>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</si>
  <si>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</si>
  <si>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</si>
  <si>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</si>
  <si>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</si>
  <si>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</si>
  <si>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</si>
  <si>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</si>
  <si>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</si>
  <si>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</si>
  <si>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</si>
  <si>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</si>
  <si>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</si>
  <si>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</si>
  <si>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</si>
  <si>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</si>
  <si>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</si>
  <si>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</si>
  <si>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</si>
  <si>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</si>
  <si>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</si>
  <si>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</si>
  <si>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</si>
  <si>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</si>
  <si>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</si>
  <si>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</si>
  <si>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</si>
  <si>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</si>
  <si>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</si>
  <si>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</si>
  <si>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</si>
  <si>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</si>
  <si>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</si>
  <si>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</si>
  <si>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</si>
  <si>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</si>
  <si>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</si>
  <si>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</si>
  <si>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</si>
  <si>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</si>
  <si>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</si>
  <si>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</si>
  <si>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</si>
  <si>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</si>
  <si>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</si>
  <si>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</si>
  <si>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</si>
  <si>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</si>
  <si>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</si>
  <si>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</si>
  <si>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</si>
  <si>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</si>
  <si>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</si>
  <si>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</si>
  <si>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</si>
  <si>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</si>
  <si>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</si>
  <si>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</si>
  <si>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</si>
  <si>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</si>
  <si>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</si>
  <si>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</si>
  <si>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</si>
  <si>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</si>
  <si>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</si>
  <si>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</si>
  <si>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</si>
  <si>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</si>
  <si>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</si>
  <si>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</si>
  <si>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</si>
  <si>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</si>
  <si>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</si>
  <si>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</si>
  <si>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</si>
  <si>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</si>
  <si>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</si>
  <si>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</si>
  <si>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</si>
  <si>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</si>
  <si>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</si>
  <si>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</si>
  <si>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</si>
  <si>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</si>
  <si>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</si>
  <si>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</si>
  <si>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</si>
  <si>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</si>
  <si>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</si>
  <si>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</si>
  <si>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</si>
  <si>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</si>
  <si>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</si>
  <si>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</si>
  <si>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</si>
  <si>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</si>
  <si>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</si>
  <si>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</si>
  <si>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</si>
  <si>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</si>
  <si>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</si>
  <si>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</si>
  <si>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</si>
  <si>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</si>
  <si>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</si>
  <si>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</si>
  <si>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</si>
  <si>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</si>
  <si>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</si>
  <si>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</si>
  <si>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</si>
  <si>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</si>
  <si>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</si>
  <si>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</si>
  <si>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</si>
  <si>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</si>
  <si>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</si>
  <si>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</si>
  <si>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</si>
  <si>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</si>
  <si>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</si>
  <si>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</si>
  <si>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</si>
  <si>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</si>
  <si>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</si>
  <si>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</si>
  <si>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</si>
  <si>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</si>
  <si>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</si>
  <si>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</si>
  <si>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</si>
  <si>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</si>
  <si>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</si>
  <si>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</si>
  <si>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</si>
  <si>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</si>
  <si>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</si>
  <si>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</si>
  <si>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</si>
  <si>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</si>
  <si>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</si>
  <si>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</si>
  <si>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</si>
  <si>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</si>
  <si>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</si>
  <si>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</si>
  <si>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</si>
  <si>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</si>
  <si>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</si>
  <si>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</si>
  <si>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</si>
  <si>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</si>
  <si>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</si>
  <si>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</si>
  <si>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</si>
  <si>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</si>
  <si>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</si>
  <si>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</si>
  <si>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</si>
  <si>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</si>
  <si>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</si>
  <si>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</si>
  <si>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</si>
  <si>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</si>
  <si>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</si>
  <si>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</si>
  <si>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</si>
  <si>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</si>
  <si>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</si>
  <si>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</si>
  <si>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</si>
  <si>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</si>
  <si>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</si>
  <si>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</si>
  <si>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</si>
  <si>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</si>
  <si>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</si>
  <si>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</si>
  <si>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</si>
  <si>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</si>
  <si>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</si>
  <si>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</si>
  <si>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</si>
  <si>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</si>
  <si>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</si>
  <si>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</si>
  <si>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</si>
  <si>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</si>
  <si>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</si>
  <si>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</si>
  <si>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</si>
  <si>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</si>
  <si>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</si>
  <si>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</si>
  <si>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</si>
  <si>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</si>
  <si>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</si>
  <si>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</si>
  <si>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</si>
  <si>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</si>
  <si>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</si>
  <si>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</si>
  <si>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</si>
  <si>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</si>
  <si>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</si>
  <si>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</si>
  <si>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</si>
  <si>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</si>
  <si>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</si>
  <si>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</si>
  <si>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</si>
  <si>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</si>
  <si>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</si>
  <si>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</si>
  <si>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</si>
  <si>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</si>
  <si>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</si>
  <si>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</si>
  <si>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</si>
  <si>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</si>
  <si>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</si>
  <si>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</si>
  <si>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</si>
  <si>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</si>
  <si>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</si>
  <si>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</si>
  <si>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</si>
  <si>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</si>
  <si>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</si>
  <si>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</si>
  <si>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</si>
  <si>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</si>
  <si>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</si>
  <si>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</si>
  <si>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</si>
  <si>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</si>
  <si>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</si>
  <si>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</si>
  <si>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</si>
  <si>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</si>
  <si>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</si>
  <si>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</si>
  <si>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</si>
  <si>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</si>
  <si>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</si>
  <si>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</si>
  <si>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</si>
  <si>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</si>
  <si>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</si>
  <si>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</si>
  <si>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</si>
  <si>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</si>
  <si>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</si>
  <si>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</si>
  <si>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</si>
  <si>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</si>
  <si>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</si>
  <si>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</si>
  <si>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</si>
  <si>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</si>
  <si>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</si>
  <si>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</si>
  <si>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</si>
  <si>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</si>
  <si>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</si>
  <si>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</si>
  <si>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</si>
  <si>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</si>
  <si>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</si>
  <si>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</si>
  <si>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</si>
  <si>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</si>
  <si>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</si>
  <si>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</si>
  <si>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</si>
  <si>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</si>
  <si>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</si>
  <si>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</si>
  <si>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</si>
  <si>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</si>
  <si>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</si>
  <si>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</si>
  <si>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</si>
  <si>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</si>
  <si>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</si>
  <si>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</si>
  <si>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</si>
  <si>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</si>
  <si>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</si>
  <si>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</si>
  <si>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</si>
  <si>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</si>
  <si>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</si>
  <si>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</si>
  <si>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</si>
  <si>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</si>
  <si>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</si>
  <si>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</si>
  <si>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</si>
  <si>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</si>
  <si>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</si>
  <si>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</si>
  <si>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</si>
  <si>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</si>
  <si>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</si>
  <si>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</si>
  <si>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</si>
  <si>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</si>
  <si>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</si>
  <si>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</si>
  <si>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</si>
  <si>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</si>
  <si>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</si>
  <si>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</si>
  <si>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</si>
  <si>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</si>
  <si>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</si>
  <si>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</si>
  <si>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</si>
  <si>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</si>
  <si>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</si>
  <si>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</si>
  <si>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</si>
  <si>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</si>
  <si>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</si>
  <si>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</si>
  <si>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</si>
  <si>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</si>
  <si>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</si>
  <si>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</si>
  <si>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</si>
  <si>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</si>
  <si>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</si>
  <si>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</si>
  <si>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</si>
  <si>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</si>
  <si>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</si>
  <si>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</si>
  <si>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</si>
  <si>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</si>
  <si>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</si>
  <si>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</si>
  <si>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</si>
  <si>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</si>
  <si>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</si>
  <si>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</si>
  <si>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</si>
  <si>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</si>
  <si>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</si>
  <si>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</si>
  <si>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</si>
  <si>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</si>
  <si>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</si>
  <si>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</si>
  <si>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</si>
  <si>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</si>
  <si>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</si>
  <si>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</si>
  <si>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</si>
  <si>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</si>
  <si>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</si>
  <si>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</si>
  <si>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</si>
  <si>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</si>
  <si>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</si>
  <si>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</si>
  <si>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</si>
  <si>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</si>
  <si>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</si>
  <si>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</si>
  <si>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</si>
  <si>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</si>
  <si>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</si>
  <si>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</si>
  <si>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</si>
  <si>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</si>
  <si>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</si>
  <si>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</si>
  <si>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</si>
  <si>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</si>
  <si>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</si>
  <si>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</si>
  <si>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</si>
  <si>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</si>
  <si>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</si>
  <si>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</si>
  <si>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</si>
  <si>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</si>
  <si>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</si>
  <si>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</si>
  <si>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</si>
  <si>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</si>
  <si>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</si>
  <si>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</si>
  <si>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</si>
  <si>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</si>
  <si>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</si>
  <si>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</si>
  <si>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</si>
  <si>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</si>
  <si>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</si>
  <si>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</si>
  <si>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</si>
  <si>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</si>
  <si>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</si>
  <si>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</si>
  <si>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</si>
  <si>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</si>
  <si>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</si>
  <si>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</si>
  <si>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</si>
  <si>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</si>
  <si>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</si>
  <si>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</si>
  <si>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</si>
  <si>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</si>
  <si>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</si>
  <si>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</si>
  <si>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</si>
  <si>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</si>
  <si>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</si>
  <si>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</si>
  <si>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</si>
  <si>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</si>
  <si>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</si>
  <si>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</si>
  <si>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</si>
  <si>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</si>
  <si>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</si>
  <si>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</si>
  <si>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</si>
  <si>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</si>
  <si>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</si>
  <si>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</si>
  <si>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</si>
  <si>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</si>
  <si>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</si>
  <si>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</si>
  <si>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</si>
  <si>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</si>
  <si>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</si>
  <si>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</si>
  <si>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</si>
  <si>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</si>
  <si>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</si>
  <si>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</si>
  <si>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</si>
  <si>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</si>
  <si>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</si>
  <si>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</si>
  <si>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</si>
  <si>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</si>
  <si>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</si>
  <si>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</si>
  <si>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</si>
  <si>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</si>
  <si>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</si>
  <si>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</si>
  <si>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</si>
  <si>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</si>
  <si>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</si>
  <si>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</si>
  <si>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</si>
  <si>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</si>
  <si>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</si>
  <si>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</si>
  <si>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</si>
  <si>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</si>
  <si>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</si>
  <si>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</si>
  <si>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</si>
  <si>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</si>
  <si>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</si>
  <si>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</si>
  <si>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</si>
  <si>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</si>
  <si>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</si>
  <si>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</si>
  <si>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</si>
  <si>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</si>
  <si>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</si>
  <si>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</si>
  <si>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</si>
  <si>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</si>
  <si>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</si>
  <si>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</si>
  <si>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</si>
  <si>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</si>
  <si>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</si>
  <si>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</si>
  <si>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</si>
  <si>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</si>
  <si>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</si>
  <si>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</si>
  <si>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</si>
  <si>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</si>
  <si>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</si>
  <si>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</si>
  <si>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</si>
  <si>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</si>
  <si>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</si>
  <si>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</si>
  <si>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</si>
  <si>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</si>
  <si>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</si>
  <si>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</si>
  <si>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</si>
  <si>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</si>
  <si>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</si>
  <si>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</si>
  <si>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</si>
  <si>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</si>
  <si>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</si>
  <si>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</si>
  <si>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</si>
  <si>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</si>
  <si>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</si>
  <si>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</si>
  <si>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</si>
  <si>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</si>
  <si>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</si>
  <si>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</si>
  <si>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</si>
  <si>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</si>
  <si>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</si>
  <si>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</si>
  <si>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</si>
  <si>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</si>
  <si>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</si>
  <si>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</si>
  <si>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</si>
  <si>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</si>
  <si>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</si>
  <si>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</si>
  <si>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</si>
  <si>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</si>
  <si>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</si>
  <si>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</si>
  <si>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</si>
  <si>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</si>
  <si>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</si>
  <si>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</si>
  <si>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</si>
  <si>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</si>
  <si>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</si>
  <si>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</si>
  <si>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</si>
  <si>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</si>
  <si>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</si>
  <si>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</si>
  <si>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</si>
  <si>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</si>
  <si>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</si>
  <si>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</si>
  <si>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</si>
  <si>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</si>
  <si>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</si>
  <si>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</si>
  <si>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</si>
  <si>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</si>
  <si>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</si>
  <si>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</si>
  <si>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</si>
  <si>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</si>
  <si>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</si>
  <si>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</si>
  <si>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</si>
  <si>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</si>
  <si>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</si>
  <si>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</si>
  <si>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</si>
  <si>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</si>
  <si>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</si>
  <si>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</si>
  <si>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</si>
  <si>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</si>
  <si>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</si>
  <si>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</si>
  <si>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</si>
  <si>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</si>
  <si>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</si>
  <si>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</si>
  <si>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</si>
  <si>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</si>
  <si>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</si>
  <si>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</si>
  <si>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</si>
  <si>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</si>
  <si>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</si>
  <si>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</si>
  <si>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</si>
  <si>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</si>
  <si>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</si>
  <si>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</si>
  <si>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</si>
  <si>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</si>
  <si>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</si>
  <si>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</si>
  <si>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</si>
  <si>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</si>
  <si>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</si>
  <si>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</si>
  <si>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</si>
  <si>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</si>
  <si>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</si>
  <si>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</si>
  <si>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</si>
  <si>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</si>
  <si>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</si>
  <si>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</si>
  <si>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</si>
  <si>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</si>
  <si>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</si>
  <si>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</si>
  <si>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</si>
  <si>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</si>
  <si>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</si>
  <si>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</si>
  <si>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</si>
  <si>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</si>
  <si>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</si>
  <si>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</si>
  <si>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</si>
  <si>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</si>
  <si>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</si>
  <si>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</si>
  <si>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</si>
  <si>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</si>
  <si>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</si>
  <si>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</si>
  <si>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</si>
  <si>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</si>
  <si>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</si>
  <si>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</si>
  <si>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</si>
  <si>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</si>
  <si>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</si>
  <si>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</si>
  <si>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</si>
  <si>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</si>
  <si>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</si>
  <si>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</si>
  <si>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</si>
  <si>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</si>
  <si>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</si>
  <si>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</si>
  <si>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</si>
  <si>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</si>
  <si>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</si>
  <si>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</si>
  <si>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</si>
  <si>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</si>
  <si>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</si>
  <si>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</si>
  <si>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</si>
  <si>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</si>
  <si>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</si>
  <si>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</si>
  <si>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</si>
  <si>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</si>
  <si>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</si>
  <si>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</si>
  <si>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</si>
  <si>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</si>
  <si>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</si>
  <si>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</si>
  <si>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</si>
  <si>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</si>
  <si>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</si>
  <si>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</si>
  <si>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</si>
  <si>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</si>
  <si>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</si>
  <si>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</si>
  <si>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</si>
  <si>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</si>
  <si>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</si>
  <si>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</si>
  <si>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</si>
  <si>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</si>
  <si>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</si>
  <si>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</si>
  <si>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</si>
  <si>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</si>
  <si>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</si>
  <si>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</si>
  <si>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</si>
  <si>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</si>
  <si>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</si>
  <si>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</si>
  <si>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</si>
  <si>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</si>
  <si>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</si>
  <si>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</si>
  <si>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</si>
  <si>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</si>
  <si>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</si>
  <si>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</si>
  <si>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</si>
  <si>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</si>
  <si>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</si>
  <si>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</si>
  <si>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</si>
  <si>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</si>
  <si>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</si>
  <si>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</si>
  <si>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</si>
  <si>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</si>
  <si>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</si>
  <si>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</si>
  <si>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</si>
  <si>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</si>
  <si>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</si>
  <si>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</si>
  <si>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</si>
  <si>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</si>
  <si>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</si>
  <si>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</si>
  <si>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</si>
  <si>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</si>
  <si>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</si>
  <si>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</si>
  <si>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</si>
  <si>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</si>
  <si>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</si>
  <si>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</si>
  <si>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</si>
  <si>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</si>
  <si>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</si>
  <si>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</si>
  <si>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</si>
  <si>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</si>
  <si>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</si>
  <si>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</si>
  <si>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</si>
  <si>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</si>
  <si>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</si>
  <si>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</si>
  <si>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</si>
  <si>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</si>
  <si>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</si>
  <si>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</si>
  <si>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</si>
  <si>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</si>
  <si>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</si>
  <si>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</si>
  <si>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</si>
  <si>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</si>
  <si>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</si>
  <si>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</si>
  <si>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</si>
  <si>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</si>
  <si>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</si>
  <si>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</si>
  <si>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</si>
  <si>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</si>
  <si>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</si>
  <si>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</si>
  <si>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</si>
  <si>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</si>
  <si>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</si>
  <si>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</si>
  <si>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</si>
  <si>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</si>
  <si>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</si>
  <si>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</si>
  <si>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</si>
  <si>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</si>
  <si>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</si>
  <si>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</si>
  <si>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</si>
  <si>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</si>
  <si>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</si>
  <si>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</si>
  <si>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</si>
  <si>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</si>
  <si>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</si>
  <si>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</si>
  <si>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</si>
  <si>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</si>
  <si>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</si>
  <si>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</si>
  <si>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</si>
  <si>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</si>
  <si>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</si>
  <si>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</si>
  <si>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</si>
  <si>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</si>
  <si>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</si>
  <si>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</si>
  <si>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</si>
  <si>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</si>
  <si>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</si>
  <si>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</si>
  <si>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</si>
  <si>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</si>
  <si>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</si>
  <si>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</si>
  <si>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</si>
  <si>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</si>
  <si>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</si>
  <si>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</si>
  <si>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</si>
  <si>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</si>
  <si>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</si>
  <si>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</si>
  <si>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</si>
  <si>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</si>
  <si>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</si>
  <si>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</si>
  <si>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</si>
  <si>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</si>
  <si>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</si>
  <si>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</si>
  <si>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</si>
  <si>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</si>
  <si>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</si>
  <si>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</si>
  <si>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</si>
  <si>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</si>
  <si>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</si>
  <si>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</si>
  <si>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</si>
  <si>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</si>
  <si>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</si>
  <si>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</si>
  <si>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</si>
  <si>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</si>
  <si>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</si>
  <si>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</si>
  <si>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</si>
  <si>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</si>
  <si>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</si>
  <si>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</si>
  <si>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</si>
  <si>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</si>
  <si>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</si>
  <si>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</si>
  <si>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</si>
  <si>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</si>
  <si>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</si>
  <si>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</si>
  <si>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</si>
  <si>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</si>
  <si>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</si>
  <si>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</si>
  <si>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</si>
  <si>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</si>
  <si>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</si>
  <si>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</si>
  <si>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</si>
  <si>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</si>
  <si>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</si>
  <si>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</si>
  <si>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</si>
  <si>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</si>
  <si>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</si>
  <si>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</si>
  <si>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</si>
  <si>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</si>
  <si>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</si>
  <si>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</si>
  <si>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</si>
  <si>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</si>
  <si>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</si>
  <si>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</si>
  <si>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</si>
  <si>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</si>
  <si>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</si>
  <si>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</si>
  <si>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</si>
  <si>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</si>
  <si>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</si>
  <si>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</si>
  <si>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</si>
  <si>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</si>
  <si>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</si>
  <si>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</si>
  <si>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</si>
  <si>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</si>
  <si>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</si>
  <si>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</si>
  <si>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</si>
  <si>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</si>
  <si>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</si>
  <si>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</si>
  <si>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</si>
  <si>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</si>
  <si>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</si>
  <si>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</si>
  <si>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</si>
  <si>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</si>
  <si>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</si>
  <si>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</si>
  <si>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</si>
  <si>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</si>
  <si>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</si>
  <si>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</si>
  <si>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</si>
  <si>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</si>
  <si>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</si>
  <si>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</si>
  <si>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</si>
  <si>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</si>
  <si>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</si>
  <si>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</si>
  <si>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</si>
  <si>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</si>
  <si>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</si>
  <si>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</si>
  <si>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</si>
  <si>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</si>
  <si>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</si>
  <si>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</si>
  <si>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</si>
  <si>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</si>
  <si>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</si>
  <si>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</si>
  <si>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</si>
  <si>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</si>
  <si>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</si>
  <si>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</si>
  <si>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</si>
  <si>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</si>
  <si>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</si>
  <si>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</si>
  <si>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</si>
  <si>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</si>
  <si>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</si>
  <si>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</si>
  <si>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</si>
  <si>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</si>
  <si>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</si>
  <si>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</si>
  <si>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</si>
  <si>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</si>
  <si>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</si>
  <si>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</si>
  <si>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</si>
  <si>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</si>
  <si>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</si>
  <si>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</si>
  <si>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</si>
  <si>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</si>
  <si>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</si>
  <si>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</si>
  <si>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</si>
  <si>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</si>
  <si>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</si>
  <si>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</si>
  <si>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</si>
  <si>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</si>
  <si>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</si>
  <si>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</si>
  <si>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</si>
  <si>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</si>
  <si>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</si>
  <si>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</si>
  <si>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</si>
  <si>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</si>
  <si>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</si>
  <si>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</si>
  <si>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</si>
  <si>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</si>
  <si>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</si>
  <si>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</si>
  <si>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</si>
  <si>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</si>
  <si>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</si>
  <si>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</si>
  <si>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</si>
  <si>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</si>
  <si>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</si>
  <si>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</si>
  <si>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</si>
  <si>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</si>
  <si>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</si>
  <si>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</si>
  <si>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</si>
  <si>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</si>
  <si>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</si>
  <si>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</si>
  <si>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</si>
  <si>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</si>
  <si>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</si>
  <si>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</si>
  <si>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</si>
  <si>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</si>
  <si>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</si>
  <si>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</si>
  <si>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</si>
  <si>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</si>
  <si>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</si>
  <si>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</si>
  <si>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</si>
  <si>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</si>
  <si>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</si>
  <si>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</si>
  <si>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</si>
  <si>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</si>
  <si>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</si>
  <si>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</si>
  <si>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</si>
  <si>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</si>
  <si>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</si>
  <si>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</si>
  <si>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</si>
  <si>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</si>
  <si>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</si>
  <si>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</si>
  <si>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</si>
  <si>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</si>
  <si>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</si>
  <si>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</si>
  <si>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</si>
  <si>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</si>
  <si>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</si>
  <si>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</si>
  <si>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</si>
  <si>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</si>
  <si>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</si>
  <si>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</si>
  <si>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</si>
  <si>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</si>
  <si>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</si>
  <si>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</si>
  <si>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</si>
  <si>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</si>
  <si>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</si>
  <si>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</si>
  <si>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</si>
  <si>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</si>
  <si>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</si>
  <si>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</si>
  <si>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</si>
  <si>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</si>
  <si>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</si>
  <si>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</si>
  <si>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</si>
  <si>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</si>
  <si>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</si>
  <si>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</si>
  <si>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</si>
  <si>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</si>
  <si>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</si>
  <si>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</si>
  <si>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</si>
  <si>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</si>
  <si>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</si>
  <si>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</si>
  <si>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</si>
  <si>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</si>
  <si>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</si>
  <si>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</si>
  <si>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</si>
  <si>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</si>
  <si>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</si>
  <si>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</si>
  <si>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</si>
  <si>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</si>
  <si>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</si>
  <si>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</si>
  <si>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</si>
  <si>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</si>
  <si>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</si>
  <si>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</si>
  <si>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</si>
  <si>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</si>
  <si>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</si>
  <si>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</si>
  <si>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</si>
  <si>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</si>
  <si>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</si>
  <si>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</si>
  <si>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</si>
  <si>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</si>
  <si>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</si>
  <si>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</si>
  <si>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</si>
  <si>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</si>
  <si>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</si>
  <si>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</si>
  <si>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</si>
  <si>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</si>
  <si>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</si>
  <si>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</si>
  <si>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</si>
  <si>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</si>
  <si>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</si>
  <si>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</si>
  <si>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</si>
  <si>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</si>
  <si>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</si>
  <si>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</si>
  <si>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</si>
  <si>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</si>
  <si>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</si>
  <si>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</si>
  <si>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</si>
  <si>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</si>
  <si>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</si>
  <si>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</si>
  <si>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</si>
  <si>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</si>
  <si>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</si>
  <si>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</si>
  <si>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</si>
  <si>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</si>
  <si>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</si>
  <si>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</si>
  <si>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</si>
  <si>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</si>
  <si>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</si>
  <si>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</si>
  <si>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</si>
  <si>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</si>
  <si>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</si>
  <si>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</si>
  <si>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</si>
  <si>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</si>
  <si>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</si>
  <si>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</si>
  <si>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</si>
  <si>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</si>
  <si>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</si>
  <si>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</si>
  <si>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</si>
  <si>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</si>
  <si>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</si>
  <si>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</si>
  <si>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</si>
  <si>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</si>
  <si>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</si>
  <si>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</si>
  <si>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</si>
  <si>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</si>
  <si>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</si>
  <si>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</si>
  <si>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</si>
  <si>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</si>
  <si>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</si>
  <si>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</si>
  <si>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</si>
  <si>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</si>
  <si>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</si>
  <si>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</si>
  <si>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</si>
  <si>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</si>
  <si>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</si>
  <si>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</si>
  <si>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</si>
  <si>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</si>
  <si>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</si>
  <si>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</si>
  <si>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</si>
  <si>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</si>
  <si>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</si>
  <si>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</si>
  <si>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</si>
  <si>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</si>
  <si>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</si>
  <si>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</si>
  <si>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</si>
  <si>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</si>
  <si>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</si>
  <si>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</si>
  <si>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</si>
  <si>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</si>
  <si>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</si>
  <si>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</si>
  <si>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</si>
  <si>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</si>
  <si>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</si>
  <si>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</si>
  <si>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</si>
  <si>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</si>
  <si>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</si>
  <si>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</si>
  <si>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</si>
  <si>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</si>
  <si>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</si>
  <si>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</si>
  <si>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</si>
  <si>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</si>
  <si>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</si>
  <si>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</si>
  <si>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</si>
  <si>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</si>
  <si>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</si>
  <si>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</si>
  <si>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</si>
  <si>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</si>
  <si>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</si>
  <si>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</si>
  <si>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</si>
  <si>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</si>
  <si>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</si>
  <si>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</si>
  <si>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</si>
  <si>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</si>
  <si>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</si>
  <si>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</si>
  <si>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</si>
  <si>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</si>
  <si>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</si>
  <si>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</si>
  <si>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</si>
  <si>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</si>
  <si>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</si>
  <si>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</si>
  <si>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</si>
  <si>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</si>
  <si>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</si>
  <si>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</si>
  <si>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</si>
  <si>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</si>
  <si>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</si>
  <si>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</si>
  <si>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</si>
  <si>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</si>
  <si>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</si>
  <si>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</si>
  <si>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</si>
  <si>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</si>
  <si>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</si>
  <si>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</si>
  <si>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</si>
  <si>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</si>
  <si>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</si>
  <si>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</si>
  <si>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</si>
  <si>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</si>
  <si>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</si>
  <si>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</si>
  <si>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</si>
  <si>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</si>
  <si>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</si>
  <si>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</si>
  <si>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</si>
  <si>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</si>
  <si>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</si>
  <si>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</si>
  <si>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</si>
  <si>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</si>
  <si>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</si>
  <si>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</si>
  <si>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</si>
  <si>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</si>
  <si>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</si>
  <si>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</si>
  <si>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</si>
  <si>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</si>
  <si>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</si>
  <si>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</si>
  <si>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</si>
  <si>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</si>
  <si>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</si>
  <si>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</si>
  <si>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</si>
  <si>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</si>
  <si>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</si>
  <si>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</si>
  <si>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</si>
  <si>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</si>
  <si>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</si>
  <si>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</si>
  <si>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</si>
  <si>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</si>
  <si>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</si>
  <si>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</si>
  <si>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</si>
  <si>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</si>
  <si>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</si>
  <si>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</si>
  <si>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</si>
  <si>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</si>
  <si>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</si>
  <si>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</si>
  <si>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</si>
  <si>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</si>
  <si>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</si>
  <si>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</si>
  <si>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</si>
  <si>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</si>
  <si>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</si>
  <si>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</si>
  <si>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</si>
  <si>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</si>
  <si>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</si>
  <si>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</si>
  <si>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</si>
  <si>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</si>
  <si>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</si>
  <si>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</si>
  <si>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</si>
  <si>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</si>
  <si>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</si>
  <si>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</si>
  <si>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</si>
  <si>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</si>
  <si>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</si>
  <si>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</si>
  <si>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</si>
  <si>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</si>
  <si>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</si>
  <si>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</si>
  <si>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</si>
  <si>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</si>
  <si>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</si>
  <si>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</si>
  <si>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</si>
  <si>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</si>
  <si>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</si>
  <si>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</si>
  <si>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</si>
  <si>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</si>
  <si>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</si>
  <si>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</si>
  <si>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</si>
  <si>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</si>
  <si>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</si>
  <si>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</si>
  <si>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</si>
  <si>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</si>
  <si>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</si>
  <si>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</si>
  <si>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</si>
  <si>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</si>
  <si>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</si>
  <si>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</si>
  <si>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</si>
  <si>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</si>
  <si>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</si>
  <si>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</si>
  <si>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</si>
  <si>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</si>
  <si>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</si>
  <si>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</si>
  <si>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</si>
  <si>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</si>
  <si>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</si>
  <si>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</si>
  <si>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</si>
  <si>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</si>
  <si>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</si>
  <si>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</si>
  <si>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</si>
  <si>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</si>
  <si>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</si>
  <si>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</si>
  <si>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</si>
  <si>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</si>
  <si>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</si>
  <si>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</si>
  <si>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</si>
  <si>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</si>
  <si>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</si>
  <si>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</si>
  <si>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</si>
  <si>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</si>
  <si>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</si>
  <si>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</si>
  <si>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</si>
  <si>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</si>
  <si>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</si>
  <si>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</si>
  <si>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</si>
  <si>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</si>
  <si>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</si>
  <si>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</si>
  <si>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</si>
  <si>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</si>
  <si>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</si>
  <si>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</si>
  <si>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</si>
  <si>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</si>
  <si>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</si>
  <si>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</si>
  <si>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</si>
  <si>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</si>
  <si>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</si>
  <si>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</si>
  <si>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</si>
  <si>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</si>
  <si>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</si>
  <si>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</si>
  <si>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</si>
  <si>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</si>
  <si>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</si>
  <si>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</si>
  <si>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</si>
  <si>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</si>
  <si>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</si>
  <si>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</si>
  <si>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</si>
  <si>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</si>
  <si>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</si>
  <si>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</si>
  <si>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</si>
  <si>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</si>
  <si>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</si>
  <si>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</si>
  <si>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</si>
  <si>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</si>
  <si>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</si>
  <si>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</si>
  <si>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</si>
  <si>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</si>
  <si>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</si>
  <si>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</si>
  <si>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</si>
  <si>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</si>
  <si>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</si>
  <si>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</si>
  <si>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</si>
  <si>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</si>
  <si>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</si>
  <si>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</si>
  <si>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</si>
  <si>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</si>
  <si>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</si>
  <si>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</si>
  <si>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</si>
  <si>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</si>
  <si>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</si>
  <si>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</si>
  <si>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</si>
  <si>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</si>
  <si>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</si>
  <si>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</si>
  <si>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</si>
  <si>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</si>
  <si>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</si>
  <si>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</si>
  <si>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</si>
  <si>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</si>
  <si>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</si>
  <si>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</si>
  <si>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</si>
  <si>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</si>
  <si>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</si>
  <si>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</si>
  <si>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</si>
  <si>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</si>
  <si>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</si>
  <si>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</si>
  <si>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</si>
  <si>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</si>
  <si>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</si>
  <si>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</si>
  <si>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</si>
  <si>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</si>
  <si>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</si>
  <si>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</si>
  <si>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</si>
  <si>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</si>
  <si>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</si>
  <si>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</si>
  <si>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</si>
  <si>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</si>
  <si>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</si>
  <si>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</si>
  <si>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</si>
  <si>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</si>
  <si>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</si>
  <si>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</si>
  <si>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</si>
  <si>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</si>
  <si>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</si>
  <si>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</si>
  <si>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</si>
  <si>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</si>
  <si>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</si>
  <si>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</si>
  <si>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</si>
  <si>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</si>
  <si>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</si>
  <si>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</si>
  <si>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</si>
  <si>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</si>
  <si>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</si>
  <si>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</si>
  <si>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</si>
  <si>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</si>
  <si>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</si>
  <si>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</si>
  <si>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</si>
  <si>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</si>
  <si>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</si>
  <si>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</si>
  <si>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</si>
  <si>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</si>
  <si>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</si>
  <si>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</si>
  <si>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</si>
  <si>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</si>
  <si>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</si>
  <si>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</si>
  <si>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</si>
  <si>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</si>
  <si>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</si>
  <si>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</si>
  <si>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</si>
  <si>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</si>
  <si>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</si>
  <si>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</si>
  <si>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</si>
  <si>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</si>
  <si>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</si>
  <si>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</si>
  <si>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</si>
  <si>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</si>
  <si>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</si>
  <si>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</si>
  <si>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</si>
  <si>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</si>
  <si>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</si>
  <si>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</si>
  <si>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</si>
  <si>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</si>
  <si>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</si>
  <si>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</si>
  <si>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</si>
  <si>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</si>
  <si>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</si>
  <si>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</si>
  <si>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</si>
  <si>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</si>
  <si>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</si>
  <si>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</si>
  <si>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</si>
  <si>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</si>
  <si>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</si>
  <si>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</si>
  <si>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</si>
  <si>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</si>
  <si>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</si>
  <si>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</si>
  <si>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</si>
  <si>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</si>
  <si>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</si>
  <si>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</si>
  <si>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</si>
  <si>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</si>
  <si>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</si>
  <si>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</si>
  <si>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</si>
  <si>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</si>
  <si>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</si>
  <si>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</si>
  <si>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</si>
  <si>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</si>
  <si>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</si>
  <si>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</si>
  <si>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</si>
  <si>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</si>
  <si>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</si>
  <si>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</si>
  <si>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</si>
  <si>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</si>
  <si>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</si>
  <si>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</si>
  <si>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</si>
  <si>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</si>
  <si>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</si>
  <si>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</si>
  <si>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</si>
  <si>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</si>
  <si>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</si>
  <si>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</si>
  <si>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</si>
  <si>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</si>
  <si>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</si>
  <si>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</si>
  <si>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</si>
  <si>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</si>
  <si>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</si>
  <si>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</si>
  <si>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</si>
  <si>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</si>
  <si>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</si>
  <si>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</si>
  <si>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</si>
  <si>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</si>
  <si>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</si>
  <si>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</si>
  <si>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</si>
  <si>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</si>
  <si>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</si>
  <si>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</si>
  <si>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</si>
  <si>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</si>
  <si>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</si>
  <si>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</si>
  <si>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</si>
  <si>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</si>
  <si>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</si>
  <si>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</si>
  <si>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</si>
  <si>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</si>
  <si>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</si>
  <si>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</si>
  <si>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</si>
  <si>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</si>
  <si>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</si>
  <si>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</si>
  <si>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</si>
  <si>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</si>
  <si>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</si>
  <si>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</si>
  <si>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</si>
  <si>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</si>
  <si>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</si>
  <si>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</si>
  <si>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</si>
  <si>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</si>
  <si>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</si>
  <si>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</si>
  <si>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</si>
  <si>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</si>
  <si>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</si>
  <si>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</si>
  <si>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</si>
  <si>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</si>
  <si>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</si>
  <si>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</si>
  <si>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</si>
  <si>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</si>
  <si>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</si>
  <si>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</si>
  <si>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</si>
  <si>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</si>
  <si>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</si>
  <si>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</si>
  <si>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</si>
  <si>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</si>
  <si>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</si>
  <si>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</si>
  <si>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</si>
  <si>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</si>
  <si>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</si>
  <si>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</si>
  <si>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</si>
  <si>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</si>
  <si>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</si>
  <si>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</si>
  <si>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</si>
  <si>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</si>
  <si>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</si>
  <si>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</si>
  <si>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</si>
  <si>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</si>
  <si>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</si>
  <si>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</si>
  <si>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</si>
  <si>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</si>
  <si>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</si>
  <si>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</si>
  <si>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</si>
  <si>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</si>
  <si>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</si>
  <si>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</si>
  <si>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</si>
  <si>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</si>
  <si>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</si>
  <si>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</si>
  <si>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</si>
  <si>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</si>
  <si>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</si>
  <si>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</si>
  <si>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</si>
  <si>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</si>
  <si>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</si>
  <si>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</si>
  <si>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</si>
  <si>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</si>
  <si>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</si>
  <si>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</si>
  <si>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</si>
  <si>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</si>
  <si>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</si>
  <si>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</si>
  <si>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</si>
  <si>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</si>
  <si>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</si>
  <si>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</si>
  <si>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</si>
  <si>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</si>
  <si>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</si>
  <si>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</si>
  <si>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</si>
  <si>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</si>
  <si>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</si>
  <si>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</si>
  <si>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</si>
  <si>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</si>
  <si>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</si>
  <si>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</si>
  <si>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</si>
  <si>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</si>
  <si>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</si>
  <si>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</si>
  <si>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</si>
  <si>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</si>
  <si>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</si>
  <si>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</si>
  <si>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</si>
  <si>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</si>
  <si>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</si>
  <si>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</si>
  <si>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</si>
  <si>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</si>
  <si>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</si>
  <si>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</si>
  <si>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</si>
  <si>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</si>
  <si>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</si>
  <si>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</si>
  <si>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</si>
  <si>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</si>
  <si>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</si>
  <si>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</si>
  <si>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</si>
  <si>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</si>
  <si>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</si>
  <si>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</si>
  <si>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</si>
  <si>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</si>
  <si>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</si>
  <si>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</si>
  <si>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</si>
  <si>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</si>
  <si>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</si>
  <si>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</si>
  <si>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</si>
  <si>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</si>
  <si>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</si>
  <si>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</si>
  <si>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</si>
  <si>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</si>
  <si>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</si>
  <si>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</si>
  <si>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</si>
  <si>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</si>
  <si>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</si>
  <si>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</si>
  <si>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</si>
  <si>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</si>
  <si>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</si>
  <si>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</si>
  <si>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</si>
  <si>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</si>
  <si>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</si>
  <si>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</si>
  <si>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</si>
  <si>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</si>
  <si>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</si>
  <si>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</si>
  <si>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</si>
  <si>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</si>
  <si>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</si>
  <si>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</si>
  <si>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</si>
  <si>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</si>
  <si>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</si>
  <si>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</si>
  <si>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</si>
  <si>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</si>
  <si>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</si>
  <si>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</si>
  <si>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</si>
  <si>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</si>
  <si>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</si>
  <si>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</si>
  <si>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</si>
  <si>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</si>
  <si>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</si>
  <si>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</si>
  <si>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</si>
  <si>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</si>
  <si>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</si>
  <si>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</si>
  <si>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</si>
  <si>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</si>
  <si>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</si>
  <si>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</si>
  <si>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</si>
  <si>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</si>
  <si>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</si>
  <si>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</si>
  <si>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</si>
  <si>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</si>
  <si>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</si>
  <si>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</si>
  <si>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</si>
  <si>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</si>
  <si>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</si>
  <si>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</si>
  <si>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</si>
  <si>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</si>
  <si>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</si>
  <si>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</si>
  <si>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</si>
  <si>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</si>
  <si>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</si>
  <si>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</si>
  <si>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</si>
  <si>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</si>
  <si>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</si>
  <si>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</si>
  <si>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</si>
  <si>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</si>
  <si>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</si>
  <si>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</si>
  <si>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</si>
  <si>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</si>
  <si>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</si>
  <si>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</si>
  <si>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</si>
  <si>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</si>
  <si>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</si>
  <si>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</si>
  <si>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</si>
  <si>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</si>
  <si>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</si>
  <si>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</si>
  <si>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</si>
  <si>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</si>
  <si>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</si>
  <si>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</si>
  <si>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</si>
  <si>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</si>
  <si>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</si>
  <si>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</si>
  <si>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</si>
  <si>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</si>
  <si>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</si>
  <si>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</si>
  <si>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</si>
  <si>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</si>
  <si>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</si>
  <si>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</si>
  <si>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</si>
  <si>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</si>
  <si>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</si>
  <si>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</si>
  <si>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</si>
  <si>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</si>
  <si>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</si>
  <si>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</si>
  <si>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</si>
  <si>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</si>
  <si>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</si>
  <si>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</si>
  <si>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</si>
  <si>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</si>
  <si>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</si>
  <si>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</si>
  <si>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</si>
  <si>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</si>
  <si>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</si>
  <si>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</si>
  <si>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</si>
  <si>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</si>
  <si>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</si>
  <si>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</si>
  <si>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</si>
  <si>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</si>
  <si>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</si>
  <si>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</si>
  <si>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</si>
  <si>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</si>
  <si>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</si>
  <si>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</si>
  <si>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</si>
  <si>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</si>
  <si>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</si>
  <si>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</si>
  <si>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</si>
  <si>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</si>
  <si>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</si>
  <si>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</si>
  <si>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</si>
  <si>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</si>
  <si>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</si>
  <si>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</si>
  <si>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</si>
  <si>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</si>
  <si>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</si>
  <si>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</si>
  <si>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</si>
  <si>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</si>
  <si>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</si>
  <si>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</si>
  <si>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</si>
  <si>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</si>
  <si>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</si>
  <si>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</si>
  <si>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</si>
  <si>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</si>
  <si>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</si>
  <si>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</si>
  <si>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</si>
  <si>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</si>
  <si>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</si>
  <si>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</si>
  <si>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</si>
  <si>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</si>
  <si>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</si>
  <si>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</si>
  <si>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</si>
  <si>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</si>
  <si>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</si>
  <si>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</si>
  <si>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</si>
  <si>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</si>
  <si>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</si>
  <si>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</si>
  <si>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</si>
  <si>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</si>
  <si>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</si>
  <si>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</si>
  <si>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</si>
  <si>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</si>
  <si>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</si>
  <si>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</si>
  <si>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</si>
  <si>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</si>
  <si>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</si>
  <si>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</si>
  <si>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</si>
  <si>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</si>
  <si>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</si>
  <si>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</si>
  <si>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</si>
  <si>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</si>
  <si>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</si>
  <si>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</si>
  <si>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</si>
  <si>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</si>
  <si>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</si>
  <si>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</si>
  <si>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</si>
  <si>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</si>
  <si>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</si>
  <si>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</si>
  <si>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</si>
  <si>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</si>
  <si>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</si>
  <si>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</si>
  <si>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</si>
  <si>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</si>
  <si>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</si>
  <si>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</si>
  <si>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</si>
  <si>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</si>
  <si>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</si>
  <si>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</si>
  <si>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</si>
  <si>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</si>
  <si>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</si>
  <si>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</si>
  <si>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</si>
  <si>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</si>
  <si>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</si>
  <si>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</si>
  <si>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</si>
  <si>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</si>
  <si>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</si>
  <si>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</si>
  <si>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</si>
  <si>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</si>
  <si>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</si>
  <si>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</si>
  <si>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</si>
  <si>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</si>
  <si>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</si>
  <si>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</si>
  <si>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</si>
  <si>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</si>
  <si>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</si>
  <si>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</si>
  <si>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</si>
  <si>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</si>
  <si>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</si>
  <si>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</si>
  <si>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</si>
  <si>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</si>
  <si>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</si>
  <si>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</si>
  <si>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</si>
  <si>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</si>
  <si>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</si>
  <si>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</si>
  <si>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</si>
  <si>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</si>
  <si>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</si>
  <si>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</si>
  <si>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</si>
  <si>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</si>
  <si>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</si>
  <si>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</si>
  <si>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</si>
  <si>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</si>
  <si>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</si>
  <si>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</si>
  <si>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</si>
  <si>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</si>
  <si>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</si>
  <si>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</si>
  <si>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</si>
  <si>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</si>
  <si>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</si>
  <si>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</si>
  <si>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</si>
  <si>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</si>
  <si>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</si>
  <si>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</si>
  <si>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</si>
  <si>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</si>
  <si>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</si>
  <si>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</si>
  <si>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</si>
  <si>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</si>
  <si>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</si>
  <si>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</si>
  <si>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</si>
  <si>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</si>
  <si>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</si>
  <si>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</si>
  <si>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</si>
  <si>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</si>
  <si>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</si>
  <si>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</si>
  <si>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</si>
  <si>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</si>
  <si>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</si>
  <si>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</si>
  <si>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</si>
  <si>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</si>
  <si>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</si>
  <si>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</si>
  <si>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</si>
  <si>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</si>
  <si>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</si>
  <si>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</si>
  <si>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</si>
  <si>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</si>
  <si>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</si>
  <si>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</si>
  <si>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</si>
  <si>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</si>
  <si>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</si>
  <si>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</si>
  <si>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</si>
  <si>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</si>
  <si>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</si>
  <si>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</si>
  <si>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</si>
  <si>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</si>
  <si>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</si>
  <si>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</si>
  <si>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</si>
  <si>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</si>
  <si>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</si>
  <si>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</si>
  <si>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</si>
  <si>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</si>
  <si>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</si>
  <si>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</si>
  <si>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</si>
  <si>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</si>
  <si>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</si>
  <si>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</si>
  <si>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</si>
  <si>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</si>
  <si>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</si>
  <si>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</si>
  <si>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</si>
  <si>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</si>
  <si>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</si>
  <si>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</si>
  <si>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</si>
  <si>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</si>
  <si>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</si>
  <si>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</si>
  <si>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</si>
  <si>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</si>
  <si>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</si>
  <si>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</si>
  <si>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</si>
  <si>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</si>
  <si>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</si>
  <si>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</si>
  <si>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</si>
  <si>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</si>
  <si>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</si>
  <si>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</si>
  <si>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</si>
  <si>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</si>
  <si>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</si>
  <si>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</si>
  <si>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</si>
  <si>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</si>
  <si>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</si>
  <si>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</si>
  <si>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</si>
  <si>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</si>
  <si>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</si>
  <si>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</si>
  <si>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</si>
  <si>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</si>
  <si>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</si>
  <si>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</si>
  <si>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</si>
  <si>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</si>
  <si>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</si>
  <si>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</si>
  <si>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</si>
  <si>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</si>
  <si>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</si>
  <si>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</si>
  <si>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</si>
  <si>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</si>
  <si>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</si>
  <si>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</si>
  <si>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</si>
  <si>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</si>
  <si>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</si>
  <si>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</si>
  <si>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</si>
  <si>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</si>
  <si>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</si>
  <si>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</si>
  <si>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</si>
  <si>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</si>
  <si>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</si>
  <si>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</si>
  <si>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</si>
  <si>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</si>
  <si>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</si>
  <si>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</si>
  <si>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</si>
  <si>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</si>
  <si>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</si>
  <si>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</si>
  <si>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</si>
  <si>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</si>
  <si>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</si>
  <si>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</si>
  <si>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</si>
  <si>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</si>
  <si>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</si>
  <si>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</si>
  <si>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</si>
  <si>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</si>
  <si>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</si>
  <si>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</si>
  <si>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</si>
  <si>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</si>
  <si>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</si>
  <si>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</si>
  <si>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</si>
  <si>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</si>
  <si>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</si>
  <si>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</si>
  <si>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</si>
  <si>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</si>
  <si>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</si>
  <si>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</si>
  <si>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</si>
  <si>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</si>
  <si>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</si>
  <si>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</si>
  <si>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</si>
  <si>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</si>
  <si>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</si>
  <si>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</si>
  <si>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</si>
  <si>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</si>
  <si>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</si>
  <si>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</si>
  <si>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</si>
  <si>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</si>
  <si>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</si>
  <si>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</si>
  <si>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</si>
  <si>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</si>
  <si>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</si>
  <si>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</si>
  <si>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</si>
  <si>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</si>
  <si>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</si>
  <si>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</si>
  <si>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</si>
  <si>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</si>
  <si>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</si>
  <si>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</si>
  <si>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</si>
  <si>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</si>
  <si>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</si>
  <si>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</si>
  <si>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</si>
  <si>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</si>
  <si>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</si>
  <si>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</si>
  <si>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</si>
  <si>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</si>
  <si>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</si>
  <si>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</si>
  <si>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</si>
  <si>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</si>
  <si>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</si>
  <si>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</si>
  <si>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</si>
  <si>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</si>
  <si>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</si>
  <si>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</si>
  <si>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</si>
  <si>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</si>
  <si>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</si>
  <si>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</si>
  <si>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</si>
  <si>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</si>
  <si>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</si>
  <si>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</si>
  <si>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</si>
  <si>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</si>
  <si>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</si>
  <si>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</si>
  <si>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</si>
  <si>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</si>
  <si>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</si>
  <si>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</si>
  <si>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</si>
  <si>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</si>
  <si>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</si>
  <si>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</si>
  <si>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</si>
  <si>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</si>
  <si>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</si>
  <si>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</si>
  <si>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</si>
  <si>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</si>
  <si>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</si>
  <si>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</si>
  <si>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</si>
  <si>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</si>
  <si>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</si>
  <si>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</si>
  <si>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</si>
  <si>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</si>
  <si>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</si>
  <si>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</si>
  <si>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</si>
  <si>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</si>
  <si>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</si>
  <si>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</si>
  <si>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</si>
  <si>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</si>
  <si>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</si>
  <si>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</si>
  <si>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</si>
  <si>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</si>
  <si>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</si>
  <si>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</si>
  <si>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</si>
  <si>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</si>
  <si>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</si>
  <si>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</si>
  <si>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</si>
  <si>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</si>
  <si>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</si>
  <si>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</si>
  <si>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</si>
  <si>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</si>
  <si>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</si>
  <si>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</si>
  <si>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</si>
  <si>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</si>
  <si>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</si>
  <si>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</si>
  <si>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</si>
  <si>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</si>
  <si>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</si>
  <si>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</si>
  <si>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</si>
  <si>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</si>
  <si>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</si>
  <si>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</si>
  <si>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</si>
  <si>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</si>
  <si>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</si>
  <si>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</si>
  <si>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</si>
  <si>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</si>
  <si>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</si>
  <si>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</si>
  <si>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</si>
  <si>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</si>
  <si>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</si>
  <si>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</si>
  <si>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</si>
  <si>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</si>
  <si>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</si>
  <si>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</si>
  <si>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</si>
  <si>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</si>
  <si>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</si>
  <si>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</si>
  <si>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</si>
  <si>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</si>
  <si>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</si>
  <si>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</si>
  <si>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</si>
  <si>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</si>
  <si>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</si>
  <si>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</si>
  <si>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</si>
  <si>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</si>
  <si>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</si>
  <si>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</si>
  <si>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</si>
  <si>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</si>
  <si>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</si>
  <si>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</si>
  <si>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</si>
  <si>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</si>
  <si>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</si>
  <si>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</si>
  <si>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</si>
  <si>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</si>
  <si>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</si>
  <si>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</si>
  <si>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</si>
  <si>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</si>
  <si>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</si>
  <si>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</si>
  <si>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</si>
  <si>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</si>
  <si>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</si>
  <si>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</si>
  <si>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</si>
  <si>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</si>
  <si>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</si>
  <si>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</si>
  <si>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</si>
  <si>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</si>
  <si>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</si>
  <si>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</si>
  <si>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</si>
  <si>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</si>
  <si>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</si>
  <si>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</si>
  <si>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</si>
  <si>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</si>
  <si>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</si>
  <si>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</si>
  <si>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</si>
  <si>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</si>
  <si>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</si>
  <si>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</si>
  <si>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</si>
  <si>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</si>
  <si>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</si>
  <si>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</si>
  <si>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</si>
  <si>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</si>
  <si>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</si>
  <si>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</si>
  <si>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</si>
  <si>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</si>
  <si>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</si>
  <si>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</si>
  <si>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</si>
  <si>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</si>
  <si>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</si>
  <si>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</si>
  <si>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</si>
  <si>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</si>
  <si>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</si>
  <si>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</si>
  <si>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</si>
  <si>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</si>
  <si>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</si>
  <si>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</si>
  <si>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</si>
  <si>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</si>
  <si>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</si>
  <si>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</si>
  <si>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</si>
  <si>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</si>
  <si>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</si>
  <si>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</si>
  <si>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</si>
  <si>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</si>
  <si>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</si>
  <si>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</si>
  <si>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</si>
  <si>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</si>
  <si>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</si>
  <si>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</si>
  <si>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</si>
  <si>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</si>
  <si>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</si>
  <si>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</si>
  <si>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</si>
  <si>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</si>
  <si>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</si>
  <si>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</si>
  <si>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</si>
  <si>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</si>
  <si>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</si>
  <si>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</si>
  <si>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</si>
  <si>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</si>
  <si>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</si>
  <si>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</si>
  <si>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</si>
  <si>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</si>
  <si>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</si>
  <si>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</si>
  <si>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</si>
  <si>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</si>
  <si>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</si>
  <si>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</si>
  <si>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</si>
  <si>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</si>
  <si>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</si>
  <si>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</si>
  <si>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</si>
  <si>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</si>
  <si>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</si>
  <si>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</si>
  <si>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</si>
  <si>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</si>
  <si>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</si>
  <si>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</si>
  <si>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</si>
  <si>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</si>
  <si>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</si>
  <si>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</si>
  <si>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</si>
  <si>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</si>
  <si>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</si>
  <si>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</si>
  <si>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</si>
  <si>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</si>
  <si>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</si>
  <si>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</si>
  <si>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</si>
  <si>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</si>
  <si>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</si>
  <si>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</si>
  <si>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</si>
  <si>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</si>
  <si>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</si>
  <si>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</si>
  <si>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</si>
  <si>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</si>
  <si>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</si>
  <si>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</si>
  <si>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</si>
  <si>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</si>
  <si>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</si>
  <si>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</si>
  <si>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</si>
  <si>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</si>
  <si>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</si>
  <si>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</si>
  <si>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</si>
  <si>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</si>
  <si>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</si>
  <si>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</si>
  <si>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</si>
  <si>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</si>
  <si>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</si>
  <si>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</si>
  <si>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</si>
  <si>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</si>
  <si>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</si>
  <si>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</si>
  <si>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</si>
  <si>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</si>
  <si>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</si>
  <si>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</si>
  <si>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</si>
  <si>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</si>
  <si>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</si>
  <si>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</si>
  <si>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</si>
  <si>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</si>
  <si>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</si>
  <si>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</si>
  <si>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</si>
  <si>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</si>
  <si>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</si>
  <si>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</si>
  <si>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</si>
  <si>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</si>
  <si>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</si>
  <si>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</si>
  <si>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</si>
  <si>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</si>
  <si>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</si>
  <si>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</si>
  <si>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</si>
  <si>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</si>
  <si>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</si>
  <si>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</si>
  <si>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</si>
  <si>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</si>
  <si>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</si>
  <si>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</si>
  <si>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</si>
  <si>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</si>
  <si>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</si>
  <si>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</si>
  <si>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</si>
  <si>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</si>
  <si>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</si>
  <si>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</si>
  <si>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</si>
  <si>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</si>
  <si>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</si>
  <si>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</si>
  <si>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</si>
  <si>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</si>
  <si>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</si>
  <si>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</si>
  <si>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</si>
  <si>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</si>
  <si>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</si>
  <si>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</si>
  <si>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</si>
  <si>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</si>
  <si>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</si>
  <si>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</si>
  <si>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</si>
  <si>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</si>
  <si>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</si>
  <si>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</si>
  <si>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</si>
  <si>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</si>
  <si>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</si>
  <si>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</si>
  <si>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</si>
  <si>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</si>
  <si>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</si>
  <si>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</si>
  <si>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</si>
  <si>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</si>
  <si>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</si>
  <si>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</si>
  <si>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</si>
  <si>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</si>
  <si>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</si>
  <si>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</si>
  <si>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</si>
  <si>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</si>
  <si>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</si>
  <si>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</si>
  <si>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</si>
  <si>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</si>
  <si>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</si>
  <si>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</si>
  <si>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</si>
  <si>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</si>
  <si>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</si>
  <si>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</si>
  <si>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</si>
  <si>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</si>
  <si>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</si>
  <si>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</si>
  <si>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</si>
  <si>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</si>
  <si>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</si>
  <si>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</si>
  <si>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</si>
  <si>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</si>
  <si>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</si>
  <si>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</si>
  <si>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</si>
  <si>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</si>
  <si>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</si>
  <si>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</si>
  <si>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</si>
  <si>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</si>
  <si>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</si>
  <si>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</si>
  <si>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</si>
  <si>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</si>
  <si>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</si>
  <si>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</si>
  <si>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</si>
  <si>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</si>
  <si>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</si>
  <si>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</si>
  <si>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</si>
  <si>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</si>
  <si>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</si>
  <si>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</si>
  <si>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</si>
  <si>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</si>
  <si>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</si>
  <si>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</si>
  <si>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</si>
  <si>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</si>
  <si>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</si>
  <si>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</si>
  <si>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</si>
  <si>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</si>
  <si>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</si>
  <si>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</si>
  <si>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</si>
  <si>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</si>
  <si>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</si>
  <si>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</si>
  <si>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</si>
  <si>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</si>
  <si>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</si>
  <si>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</si>
  <si>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</si>
  <si>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</si>
  <si>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</si>
  <si>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</si>
  <si>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</si>
  <si>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</si>
  <si>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</si>
  <si>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</si>
  <si>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</si>
  <si>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</si>
  <si>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</si>
  <si>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</si>
  <si>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</si>
  <si>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</si>
  <si>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</si>
  <si>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</si>
  <si>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</si>
  <si>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</si>
  <si>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</si>
  <si>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</si>
  <si>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</si>
  <si>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</si>
  <si>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</si>
  <si>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</si>
  <si>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</si>
  <si>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</si>
  <si>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</si>
  <si>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</si>
  <si>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</si>
  <si>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</si>
  <si>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</si>
  <si>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</si>
  <si>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</si>
  <si>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</si>
  <si>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</si>
  <si>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</si>
  <si>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</si>
  <si>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</si>
  <si>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</si>
  <si>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</si>
  <si>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</si>
  <si>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</si>
  <si>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</si>
  <si>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</si>
  <si>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</si>
  <si>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</si>
  <si>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</si>
  <si>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</si>
  <si>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</si>
  <si>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</si>
  <si>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</si>
  <si>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</si>
  <si>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</si>
  <si>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</si>
  <si>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</si>
  <si>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</si>
  <si>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</si>
  <si>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</si>
  <si>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</si>
  <si>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</si>
  <si>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</si>
  <si>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</si>
  <si>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</si>
  <si>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</si>
  <si>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</si>
  <si>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</si>
  <si>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</si>
  <si>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</si>
  <si>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</si>
  <si>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</si>
  <si>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</si>
  <si>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</si>
  <si>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</si>
  <si>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</si>
  <si>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</si>
  <si>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</si>
  <si>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</si>
  <si>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</si>
  <si>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</si>
  <si>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</si>
  <si>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</si>
  <si>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</si>
  <si>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</si>
  <si>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</si>
  <si>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</si>
  <si>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</si>
  <si>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</si>
  <si>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</si>
  <si>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</si>
  <si>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</si>
  <si>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</si>
  <si>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</si>
  <si>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</si>
  <si>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</si>
  <si>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</si>
  <si>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</si>
  <si>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</si>
  <si>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</si>
  <si>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</si>
  <si>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</si>
  <si>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</si>
  <si>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</si>
  <si>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</si>
  <si>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</si>
  <si>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</si>
  <si>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</si>
  <si>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</si>
  <si>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</si>
  <si>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</si>
  <si>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</si>
  <si>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</si>
  <si>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</si>
  <si>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</si>
  <si>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</si>
  <si>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</si>
  <si>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</si>
  <si>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</si>
  <si>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</si>
  <si>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</si>
  <si>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</si>
  <si>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</si>
  <si>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</si>
  <si>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</si>
  <si>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</si>
  <si>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</si>
  <si>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</si>
  <si>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</si>
  <si>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</si>
  <si>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</si>
  <si>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</si>
  <si>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</si>
  <si>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</si>
  <si>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</si>
  <si>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</si>
  <si>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</si>
  <si>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</si>
  <si>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</si>
  <si>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</si>
  <si>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</si>
  <si>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</si>
  <si>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</si>
  <si>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</si>
  <si>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</si>
  <si>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</si>
  <si>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</si>
  <si>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</si>
  <si>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</si>
  <si>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</si>
  <si>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</si>
  <si>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</si>
  <si>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</si>
  <si>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</si>
  <si>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</si>
  <si>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</si>
  <si>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</si>
  <si>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</si>
  <si>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</si>
  <si>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</si>
  <si>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</si>
  <si>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</si>
  <si>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</si>
  <si>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</si>
  <si>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</si>
  <si>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</si>
  <si>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</si>
  <si>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</si>
  <si>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</si>
  <si>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</si>
  <si>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</si>
  <si>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</si>
  <si>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</si>
  <si>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</si>
  <si>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</si>
  <si>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</si>
  <si>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</si>
  <si>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</si>
  <si>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</si>
  <si>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</si>
  <si>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</si>
  <si>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</si>
  <si>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</si>
  <si>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</si>
  <si>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</si>
  <si>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</si>
  <si>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</si>
  <si>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</si>
  <si>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</si>
  <si>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</si>
  <si>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</si>
  <si>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</si>
  <si>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</si>
  <si>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</si>
  <si>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</si>
  <si>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</si>
  <si>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</si>
  <si>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</si>
  <si>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</si>
  <si>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</si>
  <si>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</si>
  <si>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</si>
  <si>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</si>
  <si>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</si>
  <si>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</si>
  <si>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</si>
  <si>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</si>
  <si>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</si>
  <si>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</si>
  <si>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</si>
  <si>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</si>
  <si>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</si>
  <si>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</si>
  <si>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</si>
  <si>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</si>
  <si>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</si>
  <si>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</si>
  <si>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</si>
  <si>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</si>
  <si>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</si>
  <si>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</si>
  <si>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</si>
  <si>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</si>
  <si>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</si>
  <si>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</si>
  <si>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</si>
  <si>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</si>
  <si>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</si>
  <si>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</si>
  <si>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</si>
  <si>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</si>
  <si>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</si>
  <si>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</si>
  <si>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</si>
  <si>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</si>
  <si>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</si>
  <si>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</si>
  <si>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</si>
  <si>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</si>
  <si>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</si>
  <si>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</si>
  <si>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</si>
  <si>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</si>
  <si>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</si>
  <si>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</si>
  <si>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</si>
  <si>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</si>
  <si>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</si>
  <si>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</si>
  <si>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</si>
  <si>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</si>
  <si>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</si>
  <si>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</si>
  <si>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</si>
  <si>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</si>
  <si>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</si>
  <si>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</si>
  <si>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</si>
  <si>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</si>
  <si>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</si>
  <si>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</si>
  <si>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</si>
  <si>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</si>
  <si>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</si>
  <si>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</si>
  <si>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</si>
  <si>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</si>
  <si>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</si>
  <si>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</si>
  <si>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</si>
  <si>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</si>
  <si>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</si>
  <si>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</si>
  <si>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</si>
  <si>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</si>
  <si>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</si>
  <si>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</si>
  <si>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</si>
  <si>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</si>
  <si>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</si>
  <si>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</si>
  <si>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</si>
  <si>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</si>
  <si>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</si>
  <si>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</si>
  <si>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</si>
  <si>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</si>
  <si>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</si>
  <si>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</si>
  <si>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</si>
  <si>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</si>
  <si>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</si>
  <si>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</si>
  <si>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</si>
  <si>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</si>
  <si>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</si>
  <si>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</si>
  <si>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</si>
  <si>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</si>
  <si>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</si>
  <si>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</si>
  <si>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</si>
  <si>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</si>
  <si>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</si>
  <si>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</si>
  <si>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</si>
  <si>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</si>
  <si>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</si>
  <si>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</si>
  <si>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</si>
  <si>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</si>
  <si>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</si>
  <si>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</si>
  <si>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</si>
  <si>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</si>
  <si>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</si>
  <si>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</si>
  <si>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</si>
  <si>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</si>
  <si>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</si>
  <si>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</si>
  <si>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</si>
  <si>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</si>
  <si>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</si>
  <si>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</si>
  <si>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</si>
  <si>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</si>
  <si>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</si>
  <si>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</si>
  <si>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</si>
  <si>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</si>
  <si>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</si>
  <si>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</si>
  <si>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</si>
  <si>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</si>
  <si>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</si>
  <si>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</si>
  <si>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</si>
  <si>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</si>
  <si>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</si>
  <si>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</si>
  <si>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</si>
  <si>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</si>
  <si>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</si>
  <si>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</si>
  <si>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</si>
  <si>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</si>
  <si>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</si>
  <si>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</si>
  <si>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</si>
  <si>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</si>
  <si>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</si>
  <si>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</si>
  <si>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</si>
  <si>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</si>
  <si>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</si>
  <si>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</si>
  <si>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</si>
  <si>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</si>
  <si>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</si>
  <si>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</si>
  <si>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</si>
  <si>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</si>
  <si>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</si>
  <si>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</si>
  <si>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</si>
  <si>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</si>
  <si>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</si>
  <si>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</si>
  <si>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</si>
  <si>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</si>
  <si>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</si>
  <si>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</si>
  <si>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</si>
  <si>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</si>
  <si>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</si>
  <si>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</si>
  <si>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</si>
  <si>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</si>
  <si>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</si>
  <si>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</si>
  <si>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</si>
  <si>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</si>
  <si>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</si>
  <si>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</si>
  <si>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</si>
  <si>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</si>
  <si>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</si>
  <si>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</si>
  <si>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</si>
  <si>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</si>
  <si>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</si>
  <si>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</si>
  <si>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</si>
  <si>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</si>
  <si>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</si>
  <si>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</si>
  <si>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</si>
  <si>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</si>
  <si>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</si>
  <si>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</si>
  <si>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</si>
  <si>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</si>
  <si>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</si>
  <si>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</si>
  <si>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</si>
  <si>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</si>
  <si>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</si>
  <si>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</si>
  <si>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</si>
  <si>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</si>
  <si>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</si>
  <si>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</si>
  <si>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</si>
  <si>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</si>
  <si>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</si>
  <si>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</si>
  <si>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</si>
  <si>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</si>
  <si>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</si>
  <si>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</si>
  <si>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</si>
  <si>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</si>
  <si>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</si>
  <si>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</si>
  <si>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</si>
  <si>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</si>
  <si>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</si>
  <si>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</si>
  <si>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</si>
  <si>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</si>
  <si>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</si>
  <si>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</si>
  <si>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</si>
  <si>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</si>
  <si>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</si>
  <si>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</si>
  <si>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</si>
  <si>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</si>
  <si>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</si>
  <si>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</si>
  <si>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</si>
  <si>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</si>
  <si>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</si>
  <si>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</si>
  <si>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</si>
  <si>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</si>
  <si>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</si>
  <si>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</si>
  <si>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</si>
  <si>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</si>
  <si>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</si>
  <si>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</si>
  <si>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</si>
  <si>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</si>
  <si>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</si>
  <si>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</si>
  <si>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</si>
  <si>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</si>
  <si>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</si>
  <si>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</si>
  <si>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</si>
  <si>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</si>
  <si>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</si>
  <si>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</si>
  <si>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</si>
  <si>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</si>
  <si>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</si>
  <si>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</si>
  <si>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</si>
  <si>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</si>
  <si>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</si>
  <si>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</si>
  <si>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</si>
  <si>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</si>
  <si>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</si>
  <si>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</si>
  <si>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</si>
  <si>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</si>
  <si>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</si>
  <si>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</si>
  <si>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</si>
  <si>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</si>
  <si>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</si>
  <si>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</si>
  <si>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</si>
  <si>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</si>
  <si>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</si>
  <si>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</si>
  <si>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</si>
  <si>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</si>
  <si>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</si>
  <si>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</si>
  <si>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</si>
  <si>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</si>
  <si>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</si>
  <si>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</si>
  <si>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</si>
  <si>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</si>
  <si>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</si>
  <si>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</si>
  <si>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</si>
  <si>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</si>
  <si>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</si>
  <si>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</si>
  <si>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</si>
  <si>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</si>
  <si>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</si>
  <si>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</si>
  <si>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</si>
  <si>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</si>
  <si>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</si>
  <si>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</si>
  <si>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</si>
  <si>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</si>
  <si>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</si>
  <si>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</si>
  <si>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</si>
  <si>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</si>
  <si>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</si>
  <si>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</si>
  <si>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</si>
  <si>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</si>
  <si>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</si>
  <si>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</si>
  <si>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</si>
  <si>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</si>
  <si>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</si>
  <si>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</si>
  <si>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</si>
  <si>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</si>
  <si>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</si>
  <si>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</si>
  <si>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</si>
  <si>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</si>
  <si>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</si>
  <si>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</si>
  <si>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</si>
  <si>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</si>
  <si>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</si>
  <si>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</si>
  <si>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</si>
  <si>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</si>
  <si>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</si>
  <si>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</si>
  <si>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</si>
  <si>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</si>
  <si>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</si>
  <si>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</si>
  <si>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</si>
  <si>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</si>
  <si>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</si>
  <si>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</si>
  <si>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</si>
  <si>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</si>
  <si>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</si>
  <si>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</si>
  <si>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</si>
  <si>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</si>
  <si>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</si>
  <si>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</si>
  <si>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</si>
  <si>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</si>
  <si>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</si>
  <si>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</si>
  <si>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</si>
  <si>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</si>
  <si>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</si>
  <si>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</si>
  <si>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</si>
  <si>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</si>
  <si>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</si>
  <si>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</si>
  <si>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</si>
  <si>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</si>
  <si>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</si>
  <si>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</si>
  <si>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</si>
  <si>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</si>
  <si>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</si>
  <si>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</si>
  <si>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</si>
  <si>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</si>
  <si>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</si>
  <si>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</si>
  <si>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</si>
  <si>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</si>
  <si>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</si>
  <si>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</si>
  <si>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</si>
  <si>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</si>
  <si>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</si>
  <si>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</si>
  <si>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</si>
  <si>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</si>
  <si>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</si>
  <si>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</si>
  <si>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</si>
  <si>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</si>
  <si>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</si>
  <si>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</si>
  <si>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</si>
  <si>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</si>
  <si>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</si>
  <si>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</si>
  <si>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</si>
  <si>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</si>
  <si>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</si>
  <si>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</si>
  <si>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</si>
  <si>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</si>
  <si>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</si>
  <si>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</si>
  <si>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</si>
  <si>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</si>
  <si>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</si>
  <si>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</si>
  <si>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</si>
  <si>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</si>
  <si>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</si>
  <si>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</si>
  <si>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</si>
  <si>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</si>
  <si>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</si>
  <si>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</si>
  <si>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</si>
  <si>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</si>
  <si>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</si>
  <si>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</si>
  <si>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</si>
  <si>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</si>
  <si>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</si>
  <si>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</si>
  <si>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</si>
  <si>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</si>
  <si>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</si>
  <si>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</si>
  <si>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</si>
  <si>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</si>
  <si>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</si>
  <si>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</si>
  <si>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</si>
  <si>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</si>
  <si>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</si>
  <si>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</si>
  <si>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</si>
  <si>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</si>
  <si>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</si>
  <si>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</si>
  <si>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</si>
  <si>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</si>
  <si>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</si>
  <si>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</si>
  <si>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</si>
  <si>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</si>
  <si>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</si>
  <si>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</si>
  <si>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</si>
  <si>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</si>
  <si>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</si>
  <si>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</si>
  <si>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</si>
  <si>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</si>
  <si>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</si>
  <si>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</si>
  <si>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</si>
  <si>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</si>
  <si>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</si>
  <si>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</si>
  <si>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</si>
  <si>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</si>
  <si>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</si>
  <si>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</si>
  <si>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</si>
  <si>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</si>
  <si>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</si>
  <si>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</si>
  <si>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</si>
  <si>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</si>
  <si>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</si>
  <si>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</si>
  <si>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</si>
  <si>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</si>
  <si>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</si>
  <si>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</si>
  <si>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</si>
  <si>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</si>
  <si>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</si>
  <si>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</si>
  <si>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</si>
  <si>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</si>
  <si>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</si>
  <si>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</si>
  <si>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</si>
  <si>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</si>
  <si>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</si>
  <si>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</si>
  <si>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</si>
  <si>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</si>
  <si>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</si>
  <si>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</si>
  <si>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</si>
  <si>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</si>
  <si>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</si>
  <si>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</si>
  <si>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</si>
  <si>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</si>
  <si>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</si>
  <si>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</si>
  <si>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</si>
  <si>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</si>
  <si>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</si>
  <si>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</si>
  <si>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</si>
  <si>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</si>
  <si>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</si>
  <si>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</si>
  <si>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</si>
  <si>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</si>
  <si>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</si>
  <si>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</si>
  <si>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</si>
  <si>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</si>
  <si>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</si>
  <si>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</si>
  <si>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</si>
  <si>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</si>
  <si>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</si>
  <si>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</si>
  <si>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</si>
  <si>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</si>
  <si>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</si>
  <si>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</si>
  <si>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</si>
  <si>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</si>
  <si>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</si>
  <si>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</si>
  <si>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</si>
  <si>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</si>
  <si>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</si>
  <si>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</si>
  <si>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</si>
  <si>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</si>
  <si>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</si>
  <si>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</si>
  <si>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</si>
  <si>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</si>
  <si>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</si>
  <si>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</si>
  <si>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</si>
  <si>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</si>
  <si>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</si>
  <si>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</si>
  <si>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</si>
  <si>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</si>
  <si>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</si>
  <si>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</si>
  <si>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</si>
  <si>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</si>
  <si>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</si>
  <si>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</si>
  <si>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</si>
  <si>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</si>
  <si>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</si>
  <si>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</si>
  <si>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</si>
  <si>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</si>
  <si>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</si>
  <si>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</si>
  <si>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</si>
  <si>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</si>
  <si>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</si>
  <si>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</si>
  <si>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</si>
  <si>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</si>
  <si>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</si>
  <si>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</si>
  <si>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</si>
  <si>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</si>
  <si>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</si>
  <si>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</si>
  <si>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</si>
  <si>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</si>
  <si>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</si>
  <si>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</si>
  <si>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</si>
  <si>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</si>
  <si>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</si>
  <si>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</si>
  <si>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</si>
  <si>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</si>
  <si>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</si>
  <si>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</si>
  <si>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</si>
  <si>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</si>
  <si>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</si>
  <si>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</si>
  <si>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</si>
  <si>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</si>
  <si>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</si>
  <si>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</si>
  <si>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</si>
  <si>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</si>
  <si>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</si>
  <si>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</si>
  <si>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</si>
  <si>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</si>
  <si>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</si>
  <si>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</si>
  <si>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</si>
  <si>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</si>
  <si>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</si>
  <si>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</si>
  <si>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</si>
  <si>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</si>
  <si>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</si>
  <si>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</si>
  <si>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</si>
  <si>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</si>
  <si>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</si>
  <si>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</si>
  <si>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</si>
  <si>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</si>
  <si>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</si>
  <si>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</si>
  <si>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</si>
  <si>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</si>
  <si>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</si>
  <si>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</si>
  <si>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</si>
  <si>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</si>
  <si>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</si>
  <si>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</si>
  <si>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</si>
  <si>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</si>
  <si>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</si>
  <si>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</si>
  <si>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</si>
  <si>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</si>
  <si>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</si>
  <si>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</si>
  <si>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</si>
  <si>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</si>
  <si>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</si>
  <si>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</si>
  <si>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</si>
  <si>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</si>
  <si>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</si>
  <si>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</si>
  <si>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</si>
  <si>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</si>
  <si>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</si>
  <si>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</si>
  <si>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</si>
  <si>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</si>
  <si>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</si>
  <si>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</si>
  <si>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</si>
  <si>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</si>
  <si>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</si>
  <si>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</si>
  <si>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</si>
  <si>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</si>
  <si>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</si>
  <si>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</si>
  <si>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</si>
  <si>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</si>
  <si>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</si>
  <si>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</si>
  <si>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</si>
  <si>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</si>
  <si>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</si>
  <si>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</si>
  <si>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</si>
  <si>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</si>
  <si>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</si>
  <si>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</si>
  <si>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</si>
  <si>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</si>
  <si>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</si>
  <si>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</si>
  <si>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</si>
  <si>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</si>
  <si>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</si>
  <si>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</si>
  <si>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</si>
  <si>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</si>
  <si>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</si>
  <si>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</si>
  <si>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</si>
  <si>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</si>
  <si>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</si>
  <si>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</si>
  <si>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</si>
  <si>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</si>
  <si>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</si>
  <si>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</si>
  <si>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</si>
  <si>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</si>
  <si>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</si>
  <si>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</si>
  <si>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</si>
  <si>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</si>
  <si>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</si>
  <si>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</si>
  <si>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</si>
  <si>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</si>
  <si>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</si>
  <si>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</si>
  <si>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</si>
  <si>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</si>
  <si>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</si>
  <si>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</si>
  <si>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</si>
  <si>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</si>
  <si>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</si>
  <si>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</si>
  <si>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</si>
  <si>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</si>
  <si>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</si>
  <si>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</si>
  <si>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</si>
  <si>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</si>
  <si>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</si>
  <si>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</si>
  <si>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</si>
  <si>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</si>
  <si>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</si>
  <si>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</si>
  <si>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</si>
  <si>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</si>
  <si>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</si>
  <si>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</si>
  <si>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</si>
  <si>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</si>
  <si>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</si>
  <si>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</si>
  <si>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</si>
  <si>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</si>
  <si>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</si>
  <si>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</si>
  <si>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</si>
  <si>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</si>
  <si>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</si>
  <si>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</si>
  <si>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</si>
  <si>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</si>
  <si>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</si>
  <si>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</si>
  <si>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</si>
  <si>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</si>
  <si>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</si>
  <si>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</si>
  <si>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</si>
  <si>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</si>
  <si>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</si>
  <si>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</si>
  <si>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</si>
  <si>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</si>
  <si>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</si>
  <si>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</si>
  <si>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</si>
  <si>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</si>
  <si>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</si>
  <si>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</si>
  <si>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</si>
  <si>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</si>
  <si>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</si>
  <si>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</si>
  <si>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</si>
  <si>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</si>
  <si>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</si>
  <si>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</si>
  <si>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</si>
  <si>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</si>
  <si>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</si>
  <si>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</si>
  <si>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</si>
  <si>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</si>
  <si>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</si>
  <si>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</si>
  <si>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</si>
  <si>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</si>
  <si>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</si>
  <si>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</si>
  <si>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</si>
  <si>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</si>
  <si>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</si>
  <si>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</si>
  <si>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</si>
  <si>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</si>
  <si>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</si>
  <si>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</si>
  <si>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</si>
  <si>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</si>
  <si>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</si>
  <si>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</si>
  <si>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</si>
  <si>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</si>
  <si>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</si>
  <si>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</si>
  <si>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</si>
  <si>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</si>
  <si>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</si>
  <si>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</si>
  <si>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</si>
  <si>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</si>
  <si>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</si>
  <si>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</si>
  <si>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</si>
  <si>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</si>
  <si>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</si>
  <si>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</si>
  <si>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</si>
  <si>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</si>
  <si>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</si>
  <si>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</si>
  <si>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</si>
  <si>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</si>
  <si>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</si>
  <si>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</si>
  <si>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</si>
  <si>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</si>
  <si>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</si>
  <si>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</si>
  <si>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</si>
  <si>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</si>
  <si>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</si>
  <si>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</si>
  <si>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</si>
  <si>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</si>
  <si>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</si>
  <si>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</si>
  <si>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</si>
  <si>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</si>
  <si>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</si>
  <si>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</si>
  <si>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</si>
  <si>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</si>
  <si>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</si>
  <si>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</si>
  <si>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</si>
  <si>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</si>
  <si>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</si>
  <si>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</si>
  <si>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</si>
  <si>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</si>
  <si>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</si>
  <si>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</si>
  <si>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</si>
  <si>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</si>
  <si>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</si>
  <si>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</si>
  <si>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</si>
  <si>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</si>
  <si>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</si>
  <si>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</si>
  <si>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</si>
  <si>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</si>
  <si>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</si>
  <si>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</si>
  <si>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</si>
  <si>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</si>
  <si>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</si>
  <si>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</si>
  <si>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</si>
  <si>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</si>
  <si>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</si>
  <si>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</si>
  <si>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</si>
  <si>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</si>
  <si>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</si>
  <si>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</si>
  <si>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</si>
  <si>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</si>
  <si>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</si>
  <si>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</si>
  <si>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</si>
  <si>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</si>
  <si>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</si>
  <si>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</si>
  <si>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</si>
  <si>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</si>
  <si>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</si>
  <si>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</si>
  <si>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</si>
  <si>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</si>
  <si>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</si>
  <si>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</si>
  <si>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</si>
  <si>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</si>
  <si>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</si>
  <si>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</si>
  <si>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</si>
  <si>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</si>
  <si>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</si>
  <si>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</si>
  <si>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</si>
  <si>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</si>
  <si>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</si>
  <si>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</si>
  <si>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</si>
  <si>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</si>
  <si>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</si>
  <si>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</si>
  <si>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</si>
  <si>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</si>
  <si>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</si>
  <si>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</si>
  <si>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</si>
  <si>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</si>
  <si>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</si>
  <si>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</si>
  <si>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</si>
  <si>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</si>
  <si>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</si>
  <si>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</si>
  <si>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</si>
  <si>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</si>
  <si>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</si>
  <si>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</si>
  <si>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</si>
  <si>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</si>
  <si>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</si>
  <si>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</si>
  <si>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</si>
  <si>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</si>
  <si>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</si>
  <si>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</si>
  <si>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</si>
  <si>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</si>
  <si>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</si>
  <si>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</si>
  <si>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</si>
  <si>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</si>
  <si>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</si>
  <si>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</si>
  <si>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</si>
  <si>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</si>
  <si>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</si>
  <si>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</si>
  <si>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</si>
  <si>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</si>
  <si>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</si>
  <si>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</si>
  <si>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</si>
  <si>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</si>
  <si>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</si>
  <si>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</si>
  <si>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</si>
  <si>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</si>
  <si>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</si>
  <si>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</si>
  <si>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</si>
  <si>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</si>
  <si>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</si>
  <si>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</si>
  <si>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</si>
  <si>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</si>
  <si>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</si>
  <si>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</si>
  <si>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</si>
  <si>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</si>
  <si>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</si>
  <si>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</si>
  <si>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</si>
  <si>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</si>
  <si>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</si>
  <si>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</si>
  <si>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</si>
  <si>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</si>
  <si>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</si>
  <si>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</si>
  <si>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</si>
  <si>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</si>
  <si>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</si>
  <si>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</si>
  <si>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</si>
  <si>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</si>
  <si>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</si>
  <si>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</si>
  <si>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</si>
  <si>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</si>
  <si>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</si>
  <si>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</si>
  <si>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</si>
  <si>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</si>
  <si>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</si>
  <si>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</si>
  <si>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</si>
  <si>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</si>
  <si>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</si>
  <si>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</si>
  <si>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</si>
  <si>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</si>
  <si>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</si>
  <si>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</si>
  <si>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</si>
  <si>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</si>
  <si>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</si>
  <si>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</si>
  <si>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</si>
  <si>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</si>
  <si>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</si>
  <si>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</si>
  <si>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</si>
  <si>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</si>
  <si>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</si>
  <si>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</si>
  <si>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</si>
  <si>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</si>
  <si>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</si>
  <si>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</si>
  <si>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</si>
  <si>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</si>
  <si>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</si>
  <si>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</si>
  <si>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</si>
  <si>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</si>
  <si>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</si>
  <si>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</si>
  <si>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</si>
  <si>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</si>
  <si>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</si>
  <si>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</si>
  <si>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</si>
  <si>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</si>
  <si>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</si>
  <si>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</si>
  <si>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</si>
  <si>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</si>
  <si>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</si>
  <si>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</si>
  <si>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</si>
  <si>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</si>
  <si>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</si>
  <si>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</si>
  <si>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</si>
  <si>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</si>
  <si>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</si>
  <si>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</si>
  <si>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</si>
  <si>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</si>
  <si>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</si>
  <si>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</si>
  <si>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</si>
  <si>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</si>
  <si>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</si>
  <si>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</si>
  <si>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</si>
  <si>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</si>
  <si>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</si>
  <si>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</si>
  <si>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</si>
  <si>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</si>
  <si>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</si>
  <si>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</si>
  <si>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</si>
  <si>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</si>
  <si>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</si>
  <si>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</si>
  <si>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</si>
  <si>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</si>
  <si>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</si>
  <si>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</si>
  <si>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</si>
  <si>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</si>
  <si>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</si>
  <si>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</si>
  <si>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</si>
  <si>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</si>
  <si>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</si>
  <si>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</si>
  <si>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</si>
  <si>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</si>
  <si>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</si>
  <si>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</si>
  <si>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</si>
  <si>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</si>
  <si>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</si>
  <si>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</si>
  <si>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</si>
  <si>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</si>
  <si>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</si>
  <si>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</si>
  <si>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</si>
  <si>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</si>
  <si>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</si>
  <si>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</si>
  <si>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</si>
  <si>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</si>
  <si>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</si>
  <si>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</si>
  <si>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</si>
  <si>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</si>
  <si>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</si>
  <si>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</si>
  <si>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</si>
  <si>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</si>
  <si>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</si>
  <si>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</si>
  <si>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</si>
  <si>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</si>
  <si>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</si>
  <si>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</si>
  <si>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</si>
  <si>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</si>
  <si>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</si>
  <si>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</si>
  <si>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</si>
  <si>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</si>
  <si>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</si>
  <si>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</si>
  <si>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</si>
  <si>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</si>
  <si>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</si>
  <si>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</si>
  <si>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</si>
  <si>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</si>
  <si>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</si>
  <si>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</si>
  <si>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</si>
  <si>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</si>
  <si>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</si>
  <si>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</si>
  <si>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</si>
  <si>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</si>
  <si>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</si>
  <si>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</si>
  <si>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</si>
  <si>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</si>
  <si>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</si>
  <si>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</si>
  <si>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</si>
  <si>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</si>
  <si>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</si>
  <si>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</si>
  <si>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</si>
  <si>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</si>
  <si>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</si>
  <si>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</si>
  <si>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</si>
  <si>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</si>
  <si>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</si>
  <si>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</si>
  <si>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</si>
  <si>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</si>
  <si>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</si>
  <si>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</si>
  <si>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</si>
  <si>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</si>
  <si>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</si>
  <si>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</si>
  <si>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</si>
  <si>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</si>
  <si>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</si>
  <si>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</si>
  <si>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</si>
  <si>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</si>
  <si>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</si>
  <si>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</si>
  <si>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</si>
  <si>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</si>
  <si>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</si>
  <si>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</si>
  <si>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</si>
  <si>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</si>
  <si>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</si>
  <si>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</si>
  <si>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</si>
  <si>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</si>
  <si>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</si>
  <si>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</si>
  <si>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</si>
  <si>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</si>
  <si>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</si>
  <si>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</si>
  <si>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</si>
  <si>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</si>
  <si>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</si>
  <si>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</si>
  <si>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</si>
  <si>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</si>
  <si>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</si>
  <si>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</si>
  <si>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</si>
  <si>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</si>
  <si>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</si>
  <si>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</si>
  <si>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</si>
  <si>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</si>
  <si>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</si>
  <si>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</si>
  <si>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</si>
  <si>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</si>
  <si>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</si>
  <si>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</si>
  <si>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</si>
  <si>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</si>
  <si>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</si>
  <si>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</si>
  <si>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</si>
  <si>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</si>
  <si>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</si>
  <si>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</si>
  <si>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</si>
  <si>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</si>
  <si>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</si>
  <si>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</si>
  <si>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</si>
  <si>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</si>
  <si>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</si>
  <si>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</si>
  <si>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</si>
  <si>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</si>
  <si>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</si>
  <si>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</si>
  <si>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</si>
  <si>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</si>
  <si>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</si>
  <si>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</si>
  <si>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</si>
  <si>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</si>
  <si>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</si>
  <si>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</si>
  <si>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</si>
  <si>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</si>
  <si>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</si>
  <si>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</si>
  <si>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</si>
  <si>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</si>
  <si>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</si>
  <si>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</si>
  <si>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</si>
  <si>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</si>
  <si>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</si>
  <si>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</si>
  <si>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</si>
  <si>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</si>
  <si>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</si>
  <si>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</si>
  <si>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</si>
  <si>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</si>
  <si>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</si>
  <si>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</si>
  <si>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</si>
  <si>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</si>
  <si>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</si>
  <si>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</si>
  <si>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</si>
  <si>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</si>
  <si>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</si>
  <si>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</si>
  <si>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</si>
  <si>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</si>
  <si>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</si>
  <si>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</si>
  <si>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</si>
  <si>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</si>
  <si>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</si>
  <si>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</si>
  <si>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</si>
  <si>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</si>
  <si>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</si>
  <si>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</si>
  <si>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</si>
  <si>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</si>
  <si>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</si>
  <si>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</si>
  <si>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</si>
  <si>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</si>
  <si>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</si>
  <si>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</si>
  <si>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</si>
  <si>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</si>
  <si>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</si>
  <si>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</si>
  <si>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</si>
  <si>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</si>
  <si>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</si>
  <si>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</si>
  <si>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</si>
  <si>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</si>
  <si>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</si>
  <si>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</si>
  <si>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</si>
  <si>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</si>
  <si>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</si>
  <si>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</si>
  <si>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</si>
  <si>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</si>
  <si>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</si>
  <si>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</si>
  <si>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</si>
  <si>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</si>
  <si>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</si>
  <si>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</si>
  <si>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</si>
  <si>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</si>
  <si>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</si>
  <si>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</si>
  <si>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</si>
  <si>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</si>
  <si>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</si>
  <si>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</si>
  <si>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</si>
  <si>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</si>
  <si>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</si>
  <si>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</si>
  <si>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</si>
  <si>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</si>
  <si>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</si>
  <si>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</si>
  <si>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</si>
  <si>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</si>
  <si>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</si>
  <si>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</si>
  <si>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</si>
  <si>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</si>
  <si>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</si>
  <si>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</si>
  <si>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</si>
  <si>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</si>
  <si>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</si>
  <si>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</si>
  <si>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</si>
  <si>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</si>
  <si>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</si>
  <si>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</si>
  <si>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</si>
  <si>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</si>
  <si>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</si>
  <si>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</si>
  <si>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</si>
  <si>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</si>
  <si>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</si>
  <si>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</si>
  <si>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</si>
  <si>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</si>
  <si>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</si>
  <si>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</si>
  <si>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</si>
  <si>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</si>
  <si>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</si>
  <si>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</si>
  <si>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</si>
  <si>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</si>
  <si>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</si>
  <si>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</si>
  <si>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</si>
  <si>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</si>
  <si>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</si>
  <si>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</si>
  <si>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</si>
  <si>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</si>
  <si>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</si>
  <si>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</si>
  <si>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</si>
  <si>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</si>
  <si>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</si>
  <si>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</si>
  <si>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</si>
  <si>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</si>
  <si>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</si>
  <si>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</si>
  <si>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</si>
  <si>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</si>
  <si>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</si>
  <si>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</si>
  <si>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</si>
  <si>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</si>
  <si>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</si>
  <si>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</si>
  <si>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</si>
  <si>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</si>
  <si>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</si>
  <si>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</si>
  <si>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</si>
  <si>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</si>
  <si>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</si>
  <si>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</si>
  <si>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</si>
  <si>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</si>
  <si>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</si>
  <si>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</si>
  <si>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</si>
  <si>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</si>
  <si>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</si>
  <si>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</si>
  <si>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</si>
  <si>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</si>
  <si>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</si>
  <si>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</si>
  <si>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</si>
  <si>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</si>
  <si>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</si>
  <si>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</si>
  <si>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</si>
  <si>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</si>
  <si>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</si>
  <si>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</si>
  <si>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</si>
  <si>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</si>
  <si>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</si>
  <si>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</si>
  <si>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</si>
  <si>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</si>
  <si>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</si>
  <si>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</si>
  <si>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</si>
  <si>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</si>
  <si>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</si>
  <si>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</si>
  <si>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</si>
  <si>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</si>
  <si>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</si>
  <si>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</si>
  <si>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</si>
  <si>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</si>
  <si>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</si>
  <si>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</si>
  <si>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</si>
  <si>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</si>
  <si>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</si>
  <si>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</si>
  <si>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</si>
  <si>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</si>
  <si>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</si>
  <si>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</si>
  <si>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</si>
  <si>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</si>
  <si>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</si>
  <si>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</si>
  <si>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</si>
  <si>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</si>
  <si>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</si>
  <si>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</si>
  <si>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</si>
  <si>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</si>
  <si>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</si>
  <si>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</si>
  <si>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</si>
  <si>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</si>
  <si>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</si>
  <si>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</si>
  <si>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</si>
  <si>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</si>
  <si>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</si>
  <si>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</si>
  <si>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</si>
  <si>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</si>
  <si>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</si>
  <si>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</si>
  <si>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</si>
  <si>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</si>
  <si>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</si>
  <si>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</si>
  <si>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</si>
  <si>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</si>
  <si>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</si>
  <si>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</si>
  <si>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</si>
  <si>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</si>
  <si>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</si>
  <si>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</si>
  <si>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</si>
  <si>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</si>
  <si>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</si>
  <si>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</si>
  <si>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</si>
  <si>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</si>
  <si>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</si>
  <si>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</si>
  <si>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</si>
  <si>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</si>
  <si>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</si>
  <si>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</si>
  <si>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</si>
  <si>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</si>
  <si>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</si>
  <si>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</si>
  <si>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</si>
  <si>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</si>
  <si>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</si>
  <si>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</si>
  <si>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</si>
  <si>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</si>
  <si>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</si>
  <si>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</si>
  <si>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</si>
  <si>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</si>
  <si>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</si>
  <si>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</si>
  <si>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</si>
  <si>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</si>
  <si>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</si>
  <si>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</si>
  <si>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</si>
  <si>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</si>
  <si>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</si>
  <si>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</si>
  <si>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</si>
  <si>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</si>
  <si>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</si>
  <si>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</si>
  <si>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</si>
  <si>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</si>
  <si>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</si>
  <si>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</si>
  <si>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</si>
  <si>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</si>
  <si>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</si>
  <si>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</si>
  <si>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</si>
  <si>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</si>
  <si>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</si>
  <si>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</si>
  <si>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</si>
  <si>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</si>
  <si>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</si>
  <si>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</si>
  <si>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</si>
  <si>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</si>
  <si>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</si>
  <si>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</si>
  <si>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</si>
  <si>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</si>
  <si>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</si>
  <si>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</si>
  <si>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</si>
  <si>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</si>
  <si>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</si>
  <si>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</si>
  <si>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</si>
  <si>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</si>
  <si>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</si>
  <si>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</si>
  <si>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</si>
  <si>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</si>
  <si>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</si>
  <si>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</si>
  <si>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</si>
  <si>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</si>
  <si>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</si>
  <si>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</si>
  <si>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</si>
  <si>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</si>
  <si>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</si>
  <si>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</si>
  <si>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</si>
  <si>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</si>
  <si>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</si>
  <si>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</si>
  <si>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</si>
  <si>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</si>
  <si>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</si>
  <si>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</si>
  <si>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</si>
  <si>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</si>
  <si>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</si>
  <si>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</si>
  <si>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</si>
  <si>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</si>
  <si>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</si>
  <si>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</si>
  <si>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</si>
  <si>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</si>
  <si>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</si>
  <si>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</si>
  <si>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</si>
  <si>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</si>
  <si>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</si>
  <si>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</si>
  <si>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</si>
  <si>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</si>
  <si>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</si>
  <si>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</si>
  <si>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</si>
  <si>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</si>
  <si>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</si>
  <si>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</si>
  <si>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</si>
  <si>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</si>
  <si>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</si>
  <si>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</si>
  <si>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</si>
  <si>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</si>
  <si>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</si>
  <si>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</si>
  <si>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</si>
  <si>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</si>
  <si>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</si>
  <si>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</si>
  <si>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</si>
  <si>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</si>
  <si>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</si>
  <si>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</si>
  <si>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</si>
  <si>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</si>
  <si>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</si>
  <si>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</si>
  <si>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</si>
  <si>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</si>
  <si>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</si>
  <si>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</si>
  <si>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</si>
  <si>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</si>
  <si>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</si>
  <si>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</si>
  <si>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</si>
  <si>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</si>
  <si>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</si>
  <si>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</si>
  <si>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</si>
  <si>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</si>
  <si>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</si>
  <si>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</si>
  <si>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</si>
  <si>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</si>
  <si>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</si>
  <si>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</si>
  <si>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</si>
  <si>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</si>
  <si>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</si>
  <si>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</si>
  <si>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</si>
  <si>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</si>
  <si>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</si>
  <si>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</si>
  <si>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</si>
  <si>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</si>
  <si>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</si>
  <si>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</si>
  <si>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</si>
  <si>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</si>
  <si>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</si>
  <si>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</si>
  <si>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</si>
  <si>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</si>
  <si>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</si>
  <si>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</si>
  <si>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</si>
  <si>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</si>
  <si>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</si>
  <si>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</si>
  <si>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</si>
  <si>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</si>
  <si>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</si>
  <si>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</si>
  <si>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</si>
  <si>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</si>
  <si>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</si>
  <si>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</si>
  <si>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</si>
  <si>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</si>
  <si>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</si>
  <si>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</si>
  <si>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</si>
  <si>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</si>
  <si>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</si>
  <si>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</si>
  <si>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</si>
  <si>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</si>
  <si>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</si>
  <si>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</si>
  <si>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</si>
  <si>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</si>
  <si>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</si>
  <si>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</si>
  <si>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</si>
  <si>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</si>
  <si>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</si>
  <si>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</si>
  <si>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</si>
  <si>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</si>
  <si>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</si>
  <si>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</si>
  <si>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</si>
  <si>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</si>
  <si>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</si>
  <si>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</si>
  <si>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</si>
  <si>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</si>
  <si>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</si>
  <si>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</si>
  <si>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</si>
  <si>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</si>
  <si>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</si>
  <si>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</si>
  <si>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</si>
  <si>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</si>
  <si>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</si>
  <si>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</si>
  <si>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</si>
  <si>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</si>
  <si>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</si>
  <si>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</si>
  <si>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</si>
  <si>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</si>
  <si>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</si>
  <si>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</si>
  <si>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</si>
  <si>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</si>
  <si>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</si>
  <si>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</si>
  <si>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</si>
  <si>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</si>
  <si>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</si>
  <si>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</si>
  <si>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</si>
  <si>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</si>
  <si>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</si>
  <si>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</si>
  <si>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</si>
  <si>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</si>
  <si>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</si>
  <si>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</si>
  <si>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</si>
  <si>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</si>
  <si>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</si>
  <si>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</si>
  <si>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</si>
  <si>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</si>
  <si>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</si>
  <si>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</si>
  <si>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</si>
  <si>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</si>
  <si>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</si>
  <si>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</si>
  <si>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</si>
  <si>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</si>
  <si>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</si>
  <si>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</si>
  <si>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</si>
  <si>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</si>
  <si>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</si>
  <si>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</si>
  <si>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</si>
  <si>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</si>
  <si>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</si>
  <si>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</si>
  <si>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</si>
  <si>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</si>
  <si>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</si>
  <si>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</si>
  <si>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</si>
  <si>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</si>
  <si>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</si>
  <si>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</si>
  <si>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</si>
  <si>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</si>
  <si>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</si>
  <si>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</si>
  <si>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</si>
  <si>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</si>
  <si>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</si>
  <si>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</si>
  <si>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</si>
  <si>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</si>
  <si>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</si>
  <si>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</si>
  <si>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</si>
  <si>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</si>
  <si>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</si>
  <si>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</si>
  <si>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</si>
  <si>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</si>
  <si>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</si>
  <si>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</si>
  <si>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</si>
  <si>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</si>
  <si>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</si>
  <si>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</si>
  <si>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</si>
  <si>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</si>
  <si>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</si>
  <si>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</si>
  <si>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</si>
  <si>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</si>
  <si>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</si>
  <si>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</si>
  <si>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</si>
  <si>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</si>
  <si>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</si>
  <si>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</si>
  <si>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</si>
  <si>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</si>
  <si>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</si>
  <si>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</si>
  <si>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</si>
  <si>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</si>
  <si>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</si>
  <si>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</si>
  <si>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</si>
  <si>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</si>
  <si>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</si>
  <si>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</si>
  <si>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</si>
  <si>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</si>
  <si>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</si>
  <si>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</si>
  <si>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</si>
  <si>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</si>
  <si>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</si>
  <si>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</si>
  <si>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</si>
  <si>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</si>
  <si>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</si>
  <si>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</si>
  <si>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</si>
  <si>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</si>
  <si>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</si>
  <si>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</si>
  <si>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</si>
  <si>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</si>
  <si>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</si>
  <si>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</si>
  <si>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</si>
  <si>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</si>
  <si>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</si>
  <si>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</si>
  <si>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</si>
  <si>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</si>
  <si>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</si>
  <si>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</si>
  <si>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</si>
  <si>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</si>
  <si>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</si>
  <si>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</si>
  <si>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</si>
  <si>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</si>
  <si>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</si>
  <si>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</si>
  <si>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</si>
  <si>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</si>
  <si>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</si>
  <si>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</si>
  <si>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</si>
  <si>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</si>
  <si>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</si>
  <si>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</si>
  <si>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</si>
  <si>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</si>
  <si>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</si>
  <si>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</si>
  <si>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</si>
  <si>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</si>
  <si>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</si>
  <si>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</si>
  <si>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</si>
  <si>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</si>
  <si>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</si>
  <si>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</si>
  <si>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</si>
  <si>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</si>
  <si>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</si>
  <si>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</si>
  <si>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</si>
  <si>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</si>
  <si>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</si>
  <si>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</si>
  <si>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</si>
  <si>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</si>
  <si>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</si>
  <si>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</si>
  <si>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</si>
  <si>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</si>
  <si>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</si>
  <si>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</si>
  <si>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</si>
  <si>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</si>
  <si>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</si>
  <si>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</si>
  <si>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</si>
  <si>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</si>
  <si>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</si>
  <si>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</si>
  <si>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</si>
  <si>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</si>
  <si>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</si>
  <si>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</si>
  <si>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</si>
  <si>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</si>
  <si>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</si>
  <si>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</si>
  <si>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</si>
  <si>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</si>
  <si>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</si>
  <si>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</si>
  <si>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</si>
  <si>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</si>
  <si>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</si>
  <si>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</si>
  <si>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</si>
  <si>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</si>
  <si>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</si>
  <si>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</si>
  <si>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</si>
  <si>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</si>
  <si>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</si>
  <si>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</si>
  <si>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</si>
  <si>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</si>
  <si>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</si>
  <si>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</si>
  <si>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</si>
  <si>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</si>
  <si>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</si>
  <si>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</si>
  <si>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</si>
  <si>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</si>
  <si>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</si>
  <si>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</si>
  <si>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</si>
  <si>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</si>
  <si>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</si>
  <si>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</si>
  <si>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</si>
  <si>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</si>
  <si>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</si>
  <si>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</si>
  <si>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</si>
  <si>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</si>
  <si>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</si>
  <si>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</si>
  <si>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</si>
  <si>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</si>
  <si>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</si>
  <si>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</si>
  <si>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</si>
  <si>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</si>
  <si>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</si>
  <si>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</si>
  <si>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</si>
  <si>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</si>
  <si>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</si>
  <si>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</si>
  <si>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</si>
  <si>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</si>
  <si>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</si>
  <si>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</si>
  <si>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</si>
  <si>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</si>
  <si>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</si>
  <si>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</si>
  <si>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</si>
  <si>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</si>
  <si>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</si>
  <si>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</si>
  <si>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</si>
  <si>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</si>
  <si>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</si>
  <si>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</si>
  <si>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</si>
  <si>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</si>
  <si>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</si>
  <si>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</si>
  <si>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</si>
  <si>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</si>
  <si>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</si>
  <si>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</si>
  <si>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</si>
  <si>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</si>
  <si>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</si>
  <si>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</si>
  <si>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</si>
  <si>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</si>
  <si>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</si>
  <si>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</si>
  <si>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</si>
  <si>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</si>
  <si>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</si>
  <si>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</si>
  <si>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</si>
  <si>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</si>
  <si>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</si>
  <si>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</si>
  <si>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</si>
  <si>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</si>
  <si>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</si>
  <si>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</si>
  <si>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</si>
  <si>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</si>
  <si>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</si>
  <si>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</si>
  <si>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</si>
  <si>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</si>
  <si>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</si>
  <si>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</si>
  <si>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</si>
  <si>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</si>
  <si>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</si>
  <si>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</si>
  <si>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</si>
  <si>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</si>
  <si>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</si>
  <si>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</si>
  <si>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</si>
  <si>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</si>
  <si>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</si>
  <si>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</si>
  <si>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</si>
  <si>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</si>
  <si>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</si>
  <si>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</si>
  <si>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</si>
  <si>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</si>
  <si>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</si>
  <si>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</si>
  <si>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</si>
  <si>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</si>
  <si>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</si>
  <si>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</si>
  <si>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</si>
  <si>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</si>
  <si>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</si>
  <si>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</si>
  <si>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</si>
  <si>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</si>
  <si>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</si>
  <si>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</si>
  <si>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</si>
  <si>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</si>
  <si>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</si>
  <si>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</si>
  <si>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</si>
  <si>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</si>
  <si>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</si>
  <si>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</si>
  <si>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</si>
  <si>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</si>
  <si>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</si>
  <si>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</si>
  <si>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</si>
  <si>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</si>
  <si>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</si>
  <si>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</si>
  <si>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</si>
  <si>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</si>
  <si>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</si>
  <si>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</si>
  <si>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</si>
  <si>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</si>
  <si>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</si>
  <si>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</si>
  <si>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</si>
  <si>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</si>
  <si>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</si>
  <si>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</si>
  <si>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</si>
  <si>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</si>
  <si>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</si>
  <si>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</si>
  <si>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</si>
  <si>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</si>
  <si>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</si>
  <si>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</si>
  <si>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</si>
  <si>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</si>
  <si>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</si>
  <si>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</si>
  <si>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</si>
  <si>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</si>
  <si>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</si>
  <si>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</si>
  <si>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</si>
  <si>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</si>
  <si>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</si>
  <si>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</si>
  <si>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</si>
  <si>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</si>
  <si>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</si>
  <si>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</si>
  <si>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</si>
  <si>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</si>
  <si>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</si>
  <si>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</si>
  <si>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</si>
  <si>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</si>
  <si>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</si>
  <si>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</si>
  <si>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</si>
  <si>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</si>
  <si>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</si>
  <si>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</si>
  <si>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</si>
  <si>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</si>
  <si>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</si>
  <si>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</si>
  <si>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</si>
  <si>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</si>
  <si>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</si>
  <si>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</si>
  <si>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</si>
  <si>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</si>
  <si>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</si>
  <si>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</si>
  <si>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</si>
  <si>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</si>
  <si>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</si>
  <si>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</si>
  <si>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</si>
  <si>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</si>
  <si>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</si>
  <si>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</si>
  <si>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</si>
  <si>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</si>
  <si>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</si>
  <si>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</si>
  <si>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</si>
  <si>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</si>
  <si>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</si>
  <si>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</si>
  <si>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</si>
  <si>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</si>
  <si>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</si>
  <si>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</si>
  <si>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</si>
  <si>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</si>
  <si>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</si>
  <si>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</si>
  <si>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</si>
  <si>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</si>
  <si>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</si>
  <si>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</si>
  <si>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</si>
  <si>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</si>
  <si>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</si>
  <si>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</si>
  <si>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</si>
  <si>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</si>
  <si>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</si>
  <si>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</si>
  <si>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</si>
  <si>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</si>
  <si>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</si>
  <si>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</si>
  <si>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</si>
  <si>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</si>
  <si>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</si>
  <si>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</si>
  <si>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</si>
  <si>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</si>
  <si>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</si>
  <si>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</si>
  <si>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</si>
  <si>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</si>
  <si>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</si>
  <si>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</si>
  <si>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</si>
  <si>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</si>
  <si>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</si>
  <si>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</si>
  <si>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</si>
  <si>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</si>
  <si>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</si>
  <si>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</si>
  <si>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</si>
  <si>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</si>
  <si>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</si>
  <si>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</si>
  <si>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</si>
  <si>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</si>
  <si>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</si>
  <si>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</si>
  <si>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</si>
  <si>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</si>
  <si>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</si>
  <si>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</si>
  <si>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</si>
  <si>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</si>
  <si>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</si>
  <si>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</si>
  <si>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</si>
  <si>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</si>
  <si>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</si>
  <si>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</si>
  <si>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</si>
  <si>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</si>
  <si>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</si>
  <si>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</si>
  <si>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</si>
  <si>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</si>
  <si>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</si>
  <si>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</si>
  <si>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</si>
  <si>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</si>
  <si>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</si>
  <si>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</si>
  <si>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</si>
  <si>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</si>
  <si>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</si>
  <si>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</si>
  <si>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</si>
  <si>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</si>
  <si>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</si>
  <si>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</si>
  <si>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</si>
  <si>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</si>
  <si>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</si>
  <si>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</si>
  <si>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</si>
  <si>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</si>
  <si>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</si>
  <si>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</si>
  <si>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</si>
  <si>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</si>
  <si>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</si>
  <si>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</si>
  <si>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</si>
  <si>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</si>
  <si>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</si>
  <si>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</si>
  <si>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</si>
  <si>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</si>
  <si>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</si>
  <si>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</si>
  <si>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</si>
  <si>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</si>
  <si>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</si>
  <si>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</si>
  <si>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</si>
  <si>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</si>
  <si>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</si>
  <si>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</si>
  <si>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</si>
  <si>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</si>
  <si>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</si>
  <si>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</si>
  <si>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</si>
  <si>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</si>
  <si>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</si>
  <si>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</si>
  <si>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</si>
  <si>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</si>
  <si>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</si>
  <si>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</si>
  <si>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</si>
  <si>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</si>
  <si>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</si>
  <si>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</si>
  <si>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</si>
  <si>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</si>
  <si>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</si>
  <si>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</si>
  <si>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</si>
  <si>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</si>
  <si>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</si>
  <si>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</si>
  <si>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</si>
  <si>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</si>
  <si>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</si>
  <si>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</si>
  <si>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</si>
  <si>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</si>
  <si>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</si>
  <si>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</si>
  <si>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</si>
  <si>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</si>
  <si>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</si>
  <si>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</si>
  <si>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</si>
  <si>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</si>
  <si>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</si>
  <si>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</si>
  <si>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</si>
  <si>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</si>
  <si>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</si>
  <si>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</si>
  <si>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</si>
  <si>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</si>
  <si>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</si>
  <si>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</si>
  <si>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</si>
  <si>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</si>
  <si>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</si>
  <si>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</si>
  <si>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</si>
  <si>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</si>
  <si>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</si>
  <si>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</si>
  <si>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</si>
  <si>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</si>
  <si>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</si>
  <si>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</si>
  <si>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</si>
  <si>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</si>
  <si>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</si>
  <si>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</si>
  <si>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</si>
  <si>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</si>
  <si>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</si>
  <si>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</si>
  <si>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</si>
  <si>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</si>
  <si>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</si>
  <si>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</si>
  <si>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</si>
  <si>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</si>
  <si>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</si>
  <si>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</si>
  <si>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</si>
  <si>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</si>
  <si>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</si>
  <si>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</si>
  <si>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</si>
  <si>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</si>
  <si>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</si>
  <si>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</si>
  <si>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</si>
  <si>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</si>
  <si>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</si>
  <si>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</si>
  <si>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</si>
  <si>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</si>
  <si>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</si>
  <si>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</si>
  <si>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</si>
  <si>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</si>
  <si>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</si>
  <si>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</si>
  <si>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</si>
  <si>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</si>
  <si>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</si>
  <si>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</si>
  <si>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</si>
  <si>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</si>
  <si>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</si>
  <si>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</si>
  <si>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</si>
  <si>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</si>
  <si>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</si>
  <si>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</si>
  <si>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</si>
  <si>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</si>
  <si>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</si>
  <si>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</si>
  <si>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</si>
  <si>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</si>
  <si>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</si>
  <si>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</si>
  <si>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</si>
  <si>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</si>
  <si>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</si>
  <si>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</si>
  <si>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</si>
  <si>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</si>
  <si>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</si>
  <si>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</si>
  <si>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</si>
  <si>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</si>
  <si>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</si>
  <si>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</si>
  <si>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</si>
  <si>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</si>
  <si>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</si>
  <si>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</si>
  <si>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</si>
  <si>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</si>
  <si>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</si>
  <si>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</si>
  <si>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</si>
  <si>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</si>
  <si>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</si>
  <si>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</si>
  <si>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</si>
  <si>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</si>
  <si>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</si>
  <si>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</si>
  <si>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</si>
  <si>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</si>
  <si>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</si>
  <si>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</si>
  <si>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</si>
  <si>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</si>
  <si>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</si>
  <si>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</si>
  <si>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</si>
  <si>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</si>
  <si>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</si>
  <si>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</si>
  <si>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</si>
  <si>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</si>
  <si>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</si>
  <si>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</si>
  <si>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</si>
  <si>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</si>
  <si>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</si>
  <si>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</si>
  <si>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</si>
  <si>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</si>
  <si>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</si>
  <si>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</si>
  <si>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</si>
  <si>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</si>
  <si>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</si>
  <si>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</si>
  <si>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</si>
  <si>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</si>
  <si>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</si>
  <si>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</si>
  <si>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</si>
  <si>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</si>
  <si>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</si>
  <si>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</si>
  <si>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</si>
  <si>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</si>
  <si>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</si>
  <si>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</si>
  <si>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</si>
  <si>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</si>
  <si>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</si>
  <si>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</si>
  <si>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</si>
  <si>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</si>
  <si>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</si>
  <si>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</si>
  <si>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</si>
  <si>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</si>
  <si>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</si>
  <si>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</si>
  <si>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</si>
  <si>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</si>
  <si>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</si>
  <si>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</si>
  <si>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</si>
  <si>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</si>
  <si>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</si>
  <si>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</si>
  <si>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</si>
  <si>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</si>
  <si>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</si>
  <si>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</si>
  <si>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</si>
  <si>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</si>
  <si>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</si>
  <si>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</si>
  <si>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</si>
  <si>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</si>
  <si>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</si>
  <si>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</si>
  <si>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</si>
  <si>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</si>
  <si>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</si>
  <si>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</si>
  <si>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</si>
  <si>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</si>
  <si>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</si>
  <si>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</si>
  <si>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</si>
  <si>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</si>
  <si>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</si>
  <si>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</si>
  <si>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</si>
  <si>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</si>
  <si>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</si>
  <si>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</si>
  <si>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</si>
  <si>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</si>
  <si>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</si>
  <si>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</si>
  <si>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</si>
  <si>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</si>
  <si>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</si>
  <si>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</si>
  <si>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</si>
  <si>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</si>
  <si>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</si>
  <si>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</si>
  <si>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</si>
  <si>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</si>
  <si>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</si>
  <si>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</si>
  <si>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</si>
  <si>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</si>
  <si>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</si>
  <si>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</si>
  <si>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</si>
  <si>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</si>
  <si>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</si>
  <si>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</si>
  <si>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</si>
  <si>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</si>
  <si>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</si>
  <si>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</si>
  <si>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</si>
  <si>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</si>
  <si>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</si>
  <si>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</si>
  <si>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</si>
  <si>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</si>
  <si>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</si>
  <si>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</si>
  <si>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</si>
  <si>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</si>
  <si>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</si>
  <si>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</si>
  <si>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</si>
  <si>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</si>
  <si>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</si>
  <si>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</si>
  <si>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</si>
  <si>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</si>
  <si>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</si>
  <si>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</si>
  <si>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</si>
  <si>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</si>
  <si>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</si>
  <si>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</si>
  <si>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</si>
  <si>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</si>
  <si>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</si>
  <si>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</si>
  <si>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</si>
  <si>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</si>
  <si>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</si>
  <si>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</si>
  <si>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</si>
  <si>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</si>
  <si>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</si>
  <si>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</si>
  <si>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</si>
  <si>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</si>
  <si>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</si>
  <si>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</si>
  <si>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</si>
  <si>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</si>
  <si>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</si>
  <si>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</si>
  <si>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</si>
  <si>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</si>
  <si>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</si>
  <si>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</si>
  <si>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</si>
  <si>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</si>
  <si>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</si>
  <si>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</si>
  <si>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</si>
  <si>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</si>
  <si>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</si>
  <si>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</si>
  <si>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</si>
  <si>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</si>
  <si>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</si>
  <si>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</si>
  <si>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</si>
  <si>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</si>
  <si>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</si>
  <si>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</si>
  <si>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</si>
  <si>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</si>
  <si>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</si>
  <si>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</si>
  <si>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</si>
  <si>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</si>
  <si>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</si>
  <si>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</si>
  <si>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</si>
  <si>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</si>
  <si>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</si>
  <si>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</si>
  <si>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</si>
  <si>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</si>
  <si>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</si>
  <si>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</si>
  <si>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</si>
  <si>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</si>
  <si>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</si>
  <si>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</si>
  <si>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</si>
  <si>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</si>
  <si>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</si>
  <si>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</si>
  <si>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</si>
  <si>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</si>
  <si>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</si>
  <si>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</si>
  <si>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</si>
  <si>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</si>
  <si>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</si>
  <si>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</si>
  <si>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</si>
  <si>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</si>
  <si>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</si>
  <si>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</si>
  <si>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</si>
  <si>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</si>
  <si>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</si>
  <si>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</si>
  <si>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</si>
  <si>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</si>
  <si>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</si>
  <si>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</si>
  <si>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</si>
  <si>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</si>
  <si>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</si>
  <si>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</si>
  <si>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</si>
  <si>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</si>
  <si>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</si>
  <si>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</si>
  <si>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</si>
  <si>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</si>
  <si>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</si>
  <si>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</si>
  <si>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</si>
  <si>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</si>
  <si>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</si>
  <si>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</si>
  <si>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</si>
  <si>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</si>
  <si>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</si>
  <si>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</si>
  <si>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</si>
  <si>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</si>
  <si>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</si>
  <si>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</si>
  <si>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</si>
  <si>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</si>
  <si>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</si>
  <si>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</si>
  <si>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</si>
  <si>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</si>
  <si>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</si>
  <si>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</si>
  <si>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</si>
  <si>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</si>
  <si>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</si>
  <si>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</si>
  <si>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</si>
  <si>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</si>
  <si>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</si>
  <si>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</si>
  <si>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</si>
  <si>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</si>
  <si>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</si>
  <si>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</si>
  <si>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</si>
  <si>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</si>
  <si>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</si>
  <si>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</si>
  <si>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</si>
  <si>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</si>
  <si>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</si>
  <si>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</si>
  <si>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</si>
  <si>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</si>
  <si>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</si>
  <si>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</si>
  <si>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</si>
  <si>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</si>
  <si>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</si>
  <si>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</si>
  <si>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</si>
  <si>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</si>
  <si>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</si>
  <si>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</si>
  <si>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</si>
  <si>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</si>
  <si>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</si>
  <si>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</si>
  <si>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</si>
  <si>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</si>
  <si>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</si>
  <si>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</si>
  <si>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</si>
  <si>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</si>
  <si>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</si>
  <si>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</si>
  <si>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</si>
  <si>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</si>
  <si>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</si>
  <si>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</si>
  <si>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</si>
  <si>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</si>
  <si>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</si>
  <si>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</si>
  <si>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</si>
  <si>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</si>
  <si>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</si>
  <si>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</si>
  <si>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</si>
  <si>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</si>
  <si>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</si>
  <si>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</si>
  <si>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</si>
  <si>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</si>
  <si>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</si>
  <si>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</si>
  <si>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</si>
  <si>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</si>
  <si>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</si>
  <si>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</si>
  <si>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</si>
  <si>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</si>
  <si>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</si>
  <si>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</si>
  <si>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</si>
  <si>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</si>
  <si>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</si>
  <si>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</si>
  <si>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</si>
  <si>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</si>
  <si>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</si>
  <si>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</si>
  <si>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</si>
  <si>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</si>
  <si>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</si>
  <si>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</si>
  <si>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</si>
  <si>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</si>
  <si>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</si>
  <si>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</si>
  <si>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</si>
  <si>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</si>
  <si>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</si>
  <si>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</si>
  <si>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</si>
  <si>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</si>
  <si>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</si>
  <si>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</si>
  <si>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</si>
  <si>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</si>
  <si>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</si>
  <si>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</si>
  <si>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</si>
  <si>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</si>
  <si>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</si>
  <si>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</si>
  <si>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</si>
  <si>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</si>
  <si>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</si>
  <si>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</si>
  <si>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</si>
  <si>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</si>
  <si>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</si>
  <si>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</si>
  <si>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</si>
  <si>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</si>
  <si>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</si>
  <si>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</si>
  <si>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</si>
  <si>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</si>
  <si>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</si>
  <si>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</si>
  <si>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</si>
  <si>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</si>
  <si>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</si>
  <si>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</si>
  <si>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</si>
  <si>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</si>
  <si>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</si>
  <si>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</si>
  <si>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</si>
  <si>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</si>
  <si>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</si>
  <si>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</si>
  <si>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</si>
  <si>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</si>
  <si>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</si>
  <si>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</si>
  <si>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</si>
  <si>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</si>
  <si>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</si>
  <si>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</si>
  <si>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</si>
  <si>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</si>
  <si>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</si>
  <si>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</si>
  <si>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</si>
  <si>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</si>
  <si>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</si>
  <si>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</si>
  <si>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</si>
  <si>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</si>
  <si>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</si>
  <si>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</si>
  <si>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</si>
  <si>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</si>
  <si>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</si>
  <si>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</si>
  <si>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</si>
  <si>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</si>
  <si>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</si>
  <si>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</si>
  <si>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</si>
  <si>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</si>
  <si>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</si>
  <si>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</si>
  <si>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</si>
  <si>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</si>
  <si>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</si>
  <si>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</si>
  <si>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</si>
  <si>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</si>
  <si>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</si>
  <si>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</si>
  <si>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</si>
  <si>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</si>
  <si>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</si>
  <si>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</si>
  <si>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</si>
  <si>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</si>
  <si>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</si>
  <si>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</si>
  <si>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</si>
  <si>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</si>
  <si>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</si>
  <si>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</si>
  <si>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</si>
  <si>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</si>
  <si>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</si>
  <si>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</si>
  <si>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</si>
  <si>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</si>
  <si>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</si>
  <si>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</si>
  <si>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</si>
  <si>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</si>
  <si>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</si>
  <si>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</si>
  <si>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</si>
  <si>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</si>
  <si>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</si>
  <si>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</si>
  <si>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</si>
  <si>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</si>
  <si>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</si>
  <si>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</si>
  <si>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</si>
  <si>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</si>
  <si>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</si>
  <si>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</si>
  <si>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</si>
  <si>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</si>
  <si>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</si>
  <si>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</si>
  <si>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</si>
  <si>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</si>
  <si>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</si>
  <si>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</si>
  <si>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</si>
  <si>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</si>
  <si>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</si>
  <si>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</si>
  <si>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</si>
  <si>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</si>
  <si>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</si>
  <si>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</si>
  <si>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</si>
  <si>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</si>
  <si>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</si>
  <si>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</si>
  <si>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</si>
  <si>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</si>
  <si>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</si>
  <si>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</si>
  <si>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</si>
  <si>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</si>
  <si>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</si>
  <si>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</si>
  <si>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</si>
  <si>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</si>
  <si>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</si>
  <si>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</si>
  <si>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</si>
  <si>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</si>
  <si>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</si>
  <si>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</si>
  <si>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</si>
  <si>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</si>
  <si>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</si>
  <si>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</si>
  <si>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</si>
  <si>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</si>
  <si>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</si>
  <si>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</si>
  <si>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</si>
  <si>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</si>
  <si>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</si>
  <si>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</si>
  <si>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</si>
  <si>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</si>
  <si>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</si>
  <si>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</si>
  <si>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</si>
  <si>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</si>
  <si>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</si>
  <si>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</si>
  <si>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</si>
  <si>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</si>
  <si>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</si>
  <si>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</si>
  <si>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</si>
  <si>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</si>
  <si>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</si>
  <si>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</si>
  <si>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</si>
  <si>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</si>
  <si>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</si>
  <si>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</si>
  <si>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</si>
  <si>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</si>
  <si>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</si>
  <si>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</si>
  <si>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</si>
  <si>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</si>
  <si>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</si>
  <si>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</si>
  <si>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</si>
  <si>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</si>
  <si>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</si>
  <si>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</si>
  <si>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</si>
  <si>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</si>
  <si>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</si>
  <si>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</si>
  <si>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</si>
  <si>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</si>
  <si>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</si>
  <si>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</si>
  <si>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</si>
  <si>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</si>
  <si>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</si>
  <si>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</si>
  <si>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</si>
  <si>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</si>
  <si>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</si>
  <si>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</si>
  <si>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</si>
  <si>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</si>
  <si>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</si>
  <si>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</si>
  <si>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</si>
  <si>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</si>
  <si>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</si>
  <si>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</si>
  <si>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</si>
  <si>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</si>
  <si>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</si>
  <si>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</si>
  <si>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</si>
  <si>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</si>
  <si>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</si>
  <si>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</si>
  <si>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</si>
  <si>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</si>
  <si>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</si>
  <si>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</si>
  <si>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</si>
  <si>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</si>
  <si>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</si>
  <si>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</si>
  <si>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</si>
  <si>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</si>
  <si>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</si>
  <si>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</si>
  <si>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</si>
  <si>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</si>
  <si>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</si>
  <si>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</si>
  <si>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</si>
  <si>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</si>
  <si>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</si>
  <si>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</si>
  <si>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</si>
  <si>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</si>
  <si>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</si>
  <si>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</si>
  <si>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</si>
  <si>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</si>
  <si>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</si>
  <si>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</si>
  <si>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</si>
  <si>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</si>
  <si>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</si>
  <si>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</si>
  <si>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</si>
  <si>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</si>
  <si>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</si>
  <si>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</si>
  <si>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</si>
  <si>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</si>
  <si>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</si>
  <si>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</si>
  <si>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</si>
  <si>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</si>
  <si>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</si>
  <si>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</si>
  <si>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</si>
  <si>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</si>
  <si>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</si>
  <si>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</si>
  <si>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</si>
  <si>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</si>
  <si>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</si>
  <si>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</si>
  <si>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</si>
  <si>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</si>
  <si>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</si>
  <si>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</si>
  <si>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</si>
  <si>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</si>
  <si>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</si>
  <si>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</si>
  <si>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</si>
  <si>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</si>
  <si>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</si>
  <si>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</si>
  <si>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</si>
  <si>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</si>
  <si>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</si>
  <si>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</si>
  <si>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</si>
  <si>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</si>
  <si>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</si>
  <si>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</si>
  <si>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</si>
  <si>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</si>
  <si>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</si>
  <si>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</si>
  <si>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</si>
  <si>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</si>
  <si>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</si>
  <si>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</si>
  <si>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</si>
  <si>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</si>
  <si>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</si>
  <si>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</si>
  <si>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</si>
  <si>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</si>
  <si>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</si>
  <si>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</si>
  <si>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</si>
  <si>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</si>
  <si>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</si>
  <si>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</si>
  <si>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</si>
  <si>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</si>
  <si>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</si>
  <si>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</si>
  <si>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</si>
  <si>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</si>
  <si>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</si>
  <si>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</si>
  <si>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</si>
  <si>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</si>
  <si>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</si>
  <si>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</si>
  <si>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</si>
  <si>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</si>
  <si>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</si>
  <si>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</si>
  <si>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</si>
  <si>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</si>
  <si>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</si>
  <si>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</si>
  <si>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</si>
  <si>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</si>
  <si>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</si>
  <si>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</si>
  <si>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</si>
  <si>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</si>
  <si>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</si>
  <si>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</si>
  <si>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</si>
  <si>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</si>
  <si>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</si>
  <si>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</si>
  <si>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</si>
  <si>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</si>
  <si>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</si>
  <si>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</si>
  <si>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</si>
  <si>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</si>
  <si>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</si>
  <si>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</si>
  <si>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</si>
  <si>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</si>
  <si>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</si>
  <si>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</si>
  <si>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</si>
  <si>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</si>
  <si>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</si>
  <si>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</si>
  <si>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</si>
  <si>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</si>
  <si>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</si>
  <si>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</si>
  <si>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</si>
  <si>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</si>
  <si>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</si>
  <si>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</si>
  <si>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</si>
  <si>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</si>
  <si>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</si>
  <si>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</si>
  <si>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</si>
  <si>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</si>
  <si>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</si>
  <si>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</si>
  <si>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</si>
  <si>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</si>
  <si>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</si>
  <si>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</si>
  <si>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</si>
  <si>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</si>
  <si>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</si>
  <si>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</si>
  <si>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</si>
  <si>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</si>
  <si>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</si>
  <si>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</si>
  <si>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</si>
  <si>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</si>
  <si>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</si>
  <si>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</si>
  <si>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</si>
  <si>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</si>
  <si>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</si>
  <si>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</si>
  <si>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</si>
  <si>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</si>
  <si>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</si>
  <si>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</si>
  <si>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</si>
  <si>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</si>
  <si>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</si>
  <si>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</si>
  <si>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</si>
  <si>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</si>
  <si>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</si>
  <si>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</si>
  <si>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</si>
  <si>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</si>
  <si>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</si>
  <si>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</si>
  <si>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</si>
  <si>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</si>
  <si>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</si>
  <si>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</si>
  <si>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</si>
  <si>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</si>
  <si>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</si>
  <si>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</si>
  <si>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</si>
  <si>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</si>
  <si>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</si>
  <si>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</si>
  <si>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</si>
  <si>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</si>
  <si>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</si>
  <si>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</si>
  <si>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</si>
  <si>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</si>
  <si>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</si>
  <si>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</si>
  <si>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</si>
  <si>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</si>
  <si>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</si>
  <si>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</si>
  <si>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</si>
  <si>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</si>
  <si>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</si>
  <si>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</si>
  <si>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</si>
  <si>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</si>
  <si>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</si>
  <si>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</si>
  <si>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</si>
  <si>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</si>
  <si>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</si>
  <si>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</si>
  <si>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</si>
  <si>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</si>
  <si>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</si>
  <si>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</si>
  <si>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</si>
  <si>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</si>
  <si>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</si>
  <si>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</si>
  <si>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</si>
  <si>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</si>
  <si>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</si>
  <si>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</si>
  <si>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</si>
  <si>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</si>
  <si>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</si>
  <si>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</si>
  <si>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</si>
  <si>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</si>
  <si>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</si>
  <si>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</si>
  <si>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</si>
  <si>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</si>
  <si>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</si>
  <si>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</si>
  <si>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</si>
  <si>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</si>
  <si>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</si>
  <si>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</si>
  <si>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</si>
  <si>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</si>
  <si>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</si>
  <si>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</si>
  <si>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</si>
  <si>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</si>
  <si>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</si>
  <si>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</si>
  <si>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</si>
  <si>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</si>
  <si>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</si>
  <si>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</si>
  <si>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</si>
  <si>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</si>
  <si>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</si>
  <si>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</si>
  <si>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</si>
  <si>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</si>
  <si>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</si>
  <si>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</si>
  <si>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</si>
  <si>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</si>
  <si>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</si>
  <si>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</si>
  <si>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</si>
  <si>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</si>
  <si>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</si>
  <si>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</si>
  <si>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</si>
  <si>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</si>
  <si>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</si>
  <si>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</si>
  <si>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</si>
  <si>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</si>
  <si>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</si>
  <si>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</si>
  <si>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</si>
  <si>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</si>
  <si>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</si>
  <si>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</si>
  <si>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</si>
  <si>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</si>
  <si>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</si>
  <si>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</si>
  <si>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</si>
  <si>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</si>
  <si>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</si>
  <si>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</si>
  <si>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</si>
  <si>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</si>
  <si>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</si>
  <si>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</si>
  <si>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</si>
  <si>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</si>
  <si>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</si>
  <si>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</si>
  <si>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</si>
  <si>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</si>
  <si>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</si>
  <si>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</si>
  <si>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</si>
  <si>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</si>
  <si>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</si>
  <si>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</si>
  <si>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</si>
  <si>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</si>
  <si>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</si>
  <si>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</si>
  <si>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</si>
  <si>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</si>
  <si>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</si>
  <si>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</si>
  <si>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</si>
  <si>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</si>
  <si>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</si>
  <si>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</si>
  <si>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</si>
  <si>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</si>
  <si>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</si>
  <si>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</si>
  <si>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</si>
  <si>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</si>
  <si>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</si>
  <si>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</si>
  <si>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</si>
  <si>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</si>
  <si>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</si>
  <si>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</si>
  <si>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</si>
  <si>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</si>
  <si>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</si>
  <si>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</si>
  <si>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</si>
  <si>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</si>
  <si>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</si>
  <si>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</si>
  <si>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</si>
  <si>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</si>
  <si>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</si>
  <si>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</si>
  <si>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</si>
  <si>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</si>
  <si>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</si>
  <si>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</si>
  <si>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</si>
  <si>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</si>
  <si>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</si>
  <si>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</si>
  <si>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</si>
  <si>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</si>
  <si>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</si>
  <si>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</si>
  <si>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</si>
  <si>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</si>
  <si>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</si>
  <si>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</si>
  <si>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</si>
  <si>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</si>
  <si>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</si>
  <si>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</si>
  <si>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</si>
  <si>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</si>
  <si>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</si>
  <si>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</si>
  <si>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</si>
  <si>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</si>
  <si>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</si>
  <si>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</si>
  <si>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</si>
  <si>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</si>
  <si>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</si>
  <si>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</si>
  <si>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</si>
  <si>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</si>
  <si>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</si>
  <si>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</si>
  <si>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</si>
  <si>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</si>
  <si>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</si>
  <si>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</si>
  <si>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</si>
  <si>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</si>
  <si>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</si>
  <si>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</si>
  <si>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</si>
  <si>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</si>
  <si>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</si>
  <si>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</si>
  <si>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</si>
  <si>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</si>
  <si>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</si>
  <si>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</si>
  <si>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</si>
  <si>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</si>
  <si>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</si>
  <si>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</si>
  <si>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</si>
  <si>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</si>
  <si>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</si>
  <si>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</si>
  <si>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</si>
  <si>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</si>
  <si>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</si>
  <si>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</si>
  <si>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</si>
  <si>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</si>
  <si>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</si>
  <si>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</si>
  <si>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</si>
  <si>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</si>
  <si>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</si>
  <si>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</si>
  <si>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</si>
  <si>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</si>
  <si>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</si>
  <si>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</si>
  <si>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</si>
  <si>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</si>
  <si>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</si>
  <si>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</si>
  <si>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</si>
  <si>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</si>
  <si>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</si>
  <si>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</si>
  <si>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</si>
  <si>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</si>
  <si>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</si>
  <si>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</si>
  <si>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</si>
  <si>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</si>
  <si>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</si>
  <si>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</si>
  <si>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</si>
  <si>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</si>
  <si>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</si>
  <si>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</si>
  <si>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</si>
  <si>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</si>
  <si>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</si>
  <si>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</si>
  <si>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</si>
  <si>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</si>
  <si>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</si>
  <si>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</si>
  <si>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</si>
  <si>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</si>
  <si>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</si>
  <si>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</si>
  <si>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</si>
  <si>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</si>
  <si>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</si>
  <si>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</si>
  <si>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</si>
  <si>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</si>
  <si>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</si>
  <si>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</si>
  <si>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</si>
  <si>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</si>
  <si>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</si>
  <si>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</si>
  <si>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</si>
  <si>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</si>
  <si>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</si>
  <si>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</si>
  <si>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</si>
  <si>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</si>
  <si>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</si>
  <si>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</si>
  <si>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</si>
  <si>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</si>
  <si>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</si>
  <si>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</si>
  <si>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</si>
  <si>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</si>
  <si>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</si>
  <si>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</si>
  <si>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</si>
  <si>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</si>
  <si>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</si>
  <si>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</si>
  <si>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</si>
  <si>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</si>
  <si>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</si>
  <si>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</si>
  <si>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</si>
  <si>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</si>
  <si>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</si>
  <si>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</si>
  <si>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</si>
  <si>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</si>
  <si>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</si>
  <si>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</si>
  <si>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</si>
  <si>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</si>
  <si>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</si>
  <si>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</si>
  <si>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</si>
  <si>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</si>
  <si>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</si>
  <si>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</si>
  <si>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</si>
  <si>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</si>
  <si>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</si>
  <si>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</si>
  <si>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</si>
  <si>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</si>
  <si>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</si>
  <si>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</si>
  <si>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</si>
  <si>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</si>
  <si>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</si>
  <si>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</si>
  <si>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</si>
  <si>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</si>
  <si>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</si>
  <si>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</si>
  <si>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</si>
  <si>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</si>
  <si>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</si>
  <si>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</si>
  <si>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</si>
  <si>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</si>
  <si>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</si>
  <si>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</si>
  <si>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</si>
  <si>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</si>
  <si>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</si>
  <si>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</si>
  <si>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</si>
  <si>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</si>
  <si>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</si>
  <si>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</si>
  <si>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</si>
  <si>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</si>
  <si>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</si>
  <si>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</si>
  <si>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</si>
  <si>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</si>
  <si>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</si>
  <si>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</si>
  <si>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</si>
  <si>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</si>
  <si>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</si>
  <si>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</si>
  <si>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</si>
  <si>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</si>
  <si>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</si>
  <si>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</si>
  <si>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</si>
  <si>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</si>
  <si>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</si>
  <si>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</si>
  <si>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</si>
  <si>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</si>
  <si>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</si>
  <si>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</si>
  <si>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</si>
  <si>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</si>
  <si>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</si>
  <si>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</si>
  <si>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</si>
  <si>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</si>
  <si>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</si>
  <si>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</si>
  <si>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</si>
  <si>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</si>
  <si>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</si>
  <si>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</si>
  <si>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</si>
  <si>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</si>
  <si>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</si>
  <si>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</si>
  <si>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</si>
  <si>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</si>
  <si>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</si>
  <si>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</si>
  <si>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</si>
  <si>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</si>
  <si>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</si>
  <si>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</si>
  <si>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</si>
  <si>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</si>
  <si>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</si>
  <si>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</si>
  <si>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</si>
  <si>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</si>
  <si>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</si>
  <si>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</si>
  <si>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</si>
  <si>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</si>
  <si>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</si>
  <si>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</si>
  <si>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</si>
  <si>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</si>
  <si>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</si>
  <si>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</si>
  <si>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</si>
  <si>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</si>
  <si>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</si>
  <si>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</si>
  <si>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</si>
  <si>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</si>
  <si>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</si>
  <si>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</si>
  <si>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</si>
  <si>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</si>
  <si>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</si>
  <si>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</si>
  <si>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</si>
  <si>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</si>
  <si>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</si>
  <si>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</si>
  <si>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</si>
  <si>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</si>
  <si>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</si>
  <si>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</si>
  <si>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</si>
  <si>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</si>
  <si>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</si>
  <si>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</si>
  <si>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</si>
  <si>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</si>
  <si>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</si>
  <si>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</si>
  <si>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</si>
  <si>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</si>
  <si>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</si>
  <si>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</si>
  <si>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</si>
  <si>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</si>
  <si>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</si>
  <si>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</si>
  <si>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</si>
  <si>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</si>
  <si>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</si>
  <si>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</si>
  <si>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</si>
  <si>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</si>
  <si>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</si>
  <si>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</si>
  <si>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</si>
  <si>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</si>
  <si>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</si>
  <si>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</si>
  <si>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</si>
  <si>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</si>
  <si>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</si>
  <si>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</si>
  <si>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</si>
  <si>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</si>
  <si>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</si>
  <si>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</si>
  <si>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</si>
  <si>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</si>
  <si>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</si>
  <si>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</si>
  <si>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</si>
  <si>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</si>
  <si>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</si>
  <si>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</si>
  <si>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</si>
  <si>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</si>
  <si>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</si>
  <si>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</si>
  <si>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</si>
  <si>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</si>
  <si>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</si>
  <si>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</si>
  <si>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</si>
  <si>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</si>
  <si>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</si>
  <si>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</si>
  <si>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</si>
  <si>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</si>
  <si>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</si>
  <si>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</si>
  <si>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</si>
  <si>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</si>
  <si>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</si>
  <si>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</si>
  <si>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</si>
  <si>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</si>
  <si>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</si>
  <si>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</si>
  <si>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</si>
  <si>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</si>
  <si>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</si>
  <si>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</si>
  <si>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</si>
  <si>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</si>
  <si>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</si>
  <si>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</si>
  <si>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</si>
  <si>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</si>
  <si>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</si>
  <si>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</si>
  <si>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</si>
  <si>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</si>
  <si>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</si>
  <si>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</si>
  <si>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</si>
  <si>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</si>
  <si>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</si>
  <si>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</si>
  <si>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</si>
  <si>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</si>
  <si>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</si>
  <si>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</si>
  <si>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</si>
  <si>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</si>
  <si>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</si>
  <si>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</si>
  <si>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</si>
  <si>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</si>
  <si>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</si>
  <si>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</si>
  <si>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</si>
  <si>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</si>
  <si>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</si>
  <si>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</si>
  <si>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</si>
  <si>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</si>
  <si>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</si>
  <si>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</si>
  <si>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</si>
  <si>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</si>
  <si>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</si>
  <si>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</si>
  <si>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</si>
  <si>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</si>
  <si>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</si>
  <si>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</si>
  <si>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</si>
  <si>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</si>
  <si>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</si>
  <si>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</si>
  <si>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</si>
  <si>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</si>
  <si>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</si>
  <si>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</si>
  <si>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</si>
  <si>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</si>
  <si>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</si>
  <si>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</si>
  <si>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</si>
  <si>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</si>
  <si>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</si>
  <si>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</si>
  <si>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</si>
  <si>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</si>
  <si>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</si>
  <si>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</si>
  <si>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</si>
  <si>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</si>
  <si>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</si>
  <si>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</si>
  <si>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</si>
  <si>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</si>
  <si>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</si>
  <si>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</si>
  <si>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</si>
  <si>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</si>
  <si>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</si>
  <si>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</si>
  <si>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</si>
  <si>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</si>
  <si>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</si>
  <si>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</si>
  <si>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</si>
  <si>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</si>
  <si>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</si>
  <si>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</si>
  <si>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</si>
  <si>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</si>
  <si>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</si>
  <si>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</si>
  <si>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</si>
  <si>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</si>
  <si>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</si>
  <si>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</si>
  <si>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</si>
  <si>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</si>
  <si>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</si>
  <si>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</si>
  <si>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</si>
  <si>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</si>
  <si>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</si>
  <si>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</si>
  <si>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</si>
  <si>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</si>
  <si>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</si>
  <si>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</si>
  <si>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</si>
  <si>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</si>
  <si>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</si>
  <si>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</si>
  <si>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</si>
  <si>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</si>
  <si>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</si>
  <si>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</si>
  <si>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</si>
  <si>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</si>
  <si>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</si>
  <si>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</si>
  <si>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</si>
  <si>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</si>
  <si>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</si>
  <si>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</si>
  <si>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</si>
  <si>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</si>
  <si>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</si>
  <si>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</si>
  <si>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</si>
  <si>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</si>
  <si>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</si>
  <si>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</si>
  <si>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</si>
  <si>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</si>
  <si>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</si>
  <si>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</si>
  <si>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</si>
  <si>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</si>
  <si>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</si>
  <si>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</si>
  <si>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</si>
  <si>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</si>
  <si>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</si>
  <si>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</si>
  <si>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</si>
  <si>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</si>
  <si>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</si>
  <si>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</si>
  <si>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</si>
  <si>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</si>
  <si>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</si>
  <si>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</si>
  <si>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</si>
  <si>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</si>
  <si>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</si>
  <si>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</si>
  <si>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</si>
  <si>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</si>
  <si>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</si>
  <si>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</si>
  <si>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</si>
  <si>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</si>
  <si>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</si>
  <si>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</si>
  <si>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</si>
  <si>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</si>
  <si>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</si>
  <si>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</si>
  <si>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</si>
  <si>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</si>
  <si>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</si>
  <si>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</si>
  <si>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</si>
  <si>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</si>
  <si>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</si>
  <si>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</si>
  <si>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</si>
  <si>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</si>
  <si>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</si>
  <si>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</si>
  <si>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</si>
  <si>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</si>
  <si>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</si>
  <si>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</si>
  <si>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</si>
  <si>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</si>
  <si>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</si>
  <si>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</si>
  <si>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</si>
  <si>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</si>
  <si>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</si>
  <si>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</si>
  <si>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</si>
  <si>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</si>
  <si>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</si>
  <si>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</si>
  <si>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</si>
  <si>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</si>
  <si>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</si>
  <si>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</si>
  <si>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</si>
  <si>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</si>
  <si>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</si>
  <si>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</si>
  <si>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</si>
  <si>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</si>
  <si>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</si>
  <si>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</si>
  <si>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</si>
  <si>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</si>
  <si>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</si>
  <si>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</si>
  <si>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</si>
  <si>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</si>
  <si>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</si>
  <si>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</si>
  <si>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</si>
  <si>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</si>
  <si>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</si>
  <si>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</si>
  <si>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</si>
  <si>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</si>
  <si>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</si>
  <si>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</si>
  <si>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</si>
  <si>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</si>
  <si>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</si>
  <si>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</si>
  <si>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</si>
  <si>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</si>
  <si>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</si>
  <si>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</si>
  <si>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</si>
  <si>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</si>
  <si>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</si>
  <si>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</si>
  <si>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</si>
  <si>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</si>
  <si>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</si>
  <si>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</si>
  <si>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</si>
  <si>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</si>
  <si>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</si>
  <si>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</si>
  <si>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</si>
  <si>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</si>
  <si>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</si>
  <si>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</si>
  <si>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</si>
  <si>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</si>
  <si>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</si>
  <si>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</si>
  <si>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</si>
  <si>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</si>
  <si>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</si>
  <si>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</si>
  <si>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</si>
  <si>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</si>
  <si>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</si>
  <si>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</si>
  <si>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</si>
  <si>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</si>
  <si>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</si>
  <si>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</si>
  <si>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</si>
  <si>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</si>
  <si>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</si>
  <si>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</si>
  <si>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</si>
  <si>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</si>
  <si>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</si>
  <si>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</si>
  <si>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</si>
  <si>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</si>
  <si>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</si>
  <si>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</si>
  <si>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</si>
  <si>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</si>
  <si>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</si>
  <si>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</si>
  <si>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</si>
  <si>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</si>
  <si>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</si>
  <si>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</si>
  <si>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</si>
  <si>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</si>
  <si>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</si>
  <si>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</si>
  <si>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</si>
  <si>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</si>
  <si>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</si>
  <si>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</si>
  <si>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</si>
  <si>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</si>
  <si>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</si>
  <si>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</si>
  <si>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</si>
  <si>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</si>
  <si>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</si>
  <si>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</si>
  <si>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</si>
  <si>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</si>
  <si>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</si>
  <si>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</si>
  <si>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</si>
  <si>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</si>
  <si>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</si>
  <si>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</si>
  <si>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</si>
  <si>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</si>
  <si>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</si>
  <si>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</si>
  <si>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</si>
  <si>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</si>
  <si>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</si>
  <si>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</si>
  <si>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</si>
  <si>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</si>
  <si>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</si>
  <si>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</si>
  <si>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</si>
  <si>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</si>
  <si>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</si>
  <si>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</si>
  <si>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</si>
  <si>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</si>
  <si>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</si>
  <si>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</si>
  <si>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</si>
  <si>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</si>
  <si>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</si>
  <si>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</si>
  <si>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</si>
  <si>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</si>
  <si>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</si>
  <si>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</si>
  <si>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</si>
  <si>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</si>
  <si>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</si>
  <si>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</si>
  <si>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</si>
  <si>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</si>
  <si>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</si>
  <si>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</si>
  <si>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</si>
  <si>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</si>
  <si>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</si>
  <si>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</si>
  <si>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</si>
  <si>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</si>
  <si>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</si>
  <si>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</si>
  <si>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</si>
  <si>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</si>
  <si>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</si>
  <si>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</si>
  <si>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</si>
  <si>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</si>
  <si>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</si>
  <si>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</si>
  <si>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</si>
  <si>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</si>
  <si>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</si>
  <si>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</si>
  <si>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</si>
  <si>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</si>
  <si>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</si>
  <si>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</si>
  <si>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</si>
  <si>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</si>
  <si>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</si>
  <si>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</si>
  <si>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</si>
  <si>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</si>
  <si>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</si>
  <si>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</si>
  <si>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</si>
  <si>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</si>
  <si>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</si>
  <si>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</si>
  <si>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</si>
  <si>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</si>
  <si>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</si>
  <si>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</si>
  <si>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</si>
  <si>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</si>
  <si>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</si>
  <si>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</si>
  <si>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</si>
  <si>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</si>
  <si>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</si>
  <si>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</si>
  <si>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</si>
  <si>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</si>
  <si>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</si>
  <si>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</si>
  <si>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</si>
  <si>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</si>
  <si>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</si>
  <si>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</si>
  <si>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</si>
  <si>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</si>
  <si>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</si>
  <si>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</si>
  <si>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</si>
  <si>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</si>
  <si>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</si>
  <si>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</si>
  <si>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</si>
  <si>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</si>
  <si>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</si>
  <si>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</si>
  <si>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</si>
  <si>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</si>
  <si>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</si>
  <si>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</si>
  <si>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</si>
  <si>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</si>
  <si>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</si>
  <si>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</si>
  <si>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</si>
  <si>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</si>
  <si>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</si>
  <si>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</si>
  <si>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</si>
  <si>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</si>
  <si>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</si>
  <si>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</si>
  <si>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</si>
  <si>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</si>
  <si>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</si>
  <si>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</si>
  <si>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</si>
  <si>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</si>
  <si>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</si>
  <si>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</si>
  <si>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</si>
  <si>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</si>
  <si>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</si>
  <si>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</si>
  <si>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</si>
  <si>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</si>
  <si>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</si>
  <si>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</si>
  <si>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</si>
  <si>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</si>
  <si>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</si>
  <si>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</si>
  <si>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</si>
  <si>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</si>
  <si>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</si>
  <si>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</si>
  <si>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</si>
  <si>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</si>
  <si>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</si>
  <si>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</si>
  <si>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</si>
  <si>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</si>
  <si>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</si>
  <si>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</si>
  <si>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</si>
  <si>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</si>
  <si>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</si>
  <si>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</si>
  <si>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</si>
  <si>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</si>
  <si>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</si>
  <si>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</si>
  <si>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</si>
  <si>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</si>
  <si>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</si>
  <si>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</si>
  <si>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</si>
  <si>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</si>
  <si>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</si>
  <si>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</si>
  <si>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</si>
  <si>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</si>
  <si>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</si>
  <si>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</si>
  <si>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</si>
  <si>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</si>
  <si>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</si>
  <si>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</si>
  <si>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</si>
  <si>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</si>
  <si>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</si>
  <si>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</si>
  <si>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</si>
  <si>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</si>
  <si>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</si>
  <si>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</si>
  <si>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</si>
  <si>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</si>
  <si>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</si>
  <si>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</si>
  <si>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</si>
  <si>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</si>
  <si>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</si>
  <si>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</si>
  <si>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</si>
  <si>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</si>
  <si>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</si>
  <si>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</si>
  <si>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</si>
  <si>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</si>
  <si>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</si>
  <si>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</si>
  <si>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</si>
  <si>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</si>
  <si>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</si>
  <si>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</si>
  <si>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</si>
  <si>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</si>
  <si>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</si>
  <si>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</si>
  <si>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</si>
  <si>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</si>
  <si>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</si>
  <si>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</si>
  <si>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</si>
  <si>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</si>
  <si>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</si>
  <si>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</si>
  <si>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</si>
  <si>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</si>
  <si>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</si>
  <si>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</si>
  <si>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</si>
  <si>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</si>
  <si>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</si>
  <si>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</si>
  <si>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</si>
  <si>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</si>
  <si>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</si>
  <si>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</si>
  <si>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</si>
  <si>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</si>
  <si>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</si>
  <si>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</si>
  <si>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</si>
  <si>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</si>
  <si>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</si>
  <si>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</si>
  <si>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</si>
  <si>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</si>
  <si>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</si>
  <si>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</si>
  <si>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</si>
  <si>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</si>
  <si>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</si>
  <si>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</si>
  <si>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</si>
  <si>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</si>
  <si>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</si>
  <si>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</si>
  <si>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</si>
  <si>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</si>
  <si>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</si>
  <si>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</si>
  <si>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</si>
  <si>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</si>
  <si>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</si>
  <si>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</si>
  <si>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</si>
  <si>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</si>
  <si>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</si>
  <si>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</si>
  <si>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</si>
  <si>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</si>
  <si>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</si>
  <si>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</si>
  <si>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</si>
  <si>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</si>
  <si>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</si>
  <si>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</si>
  <si>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</si>
  <si>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</si>
  <si>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</si>
  <si>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</si>
  <si>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</si>
  <si>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</si>
  <si>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</si>
  <si>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</si>
  <si>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</si>
  <si>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</si>
  <si>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</si>
  <si>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</si>
  <si>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</si>
  <si>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</si>
  <si>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</si>
  <si>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</si>
  <si>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</si>
  <si>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</si>
  <si>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</si>
  <si>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</si>
  <si>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</si>
  <si>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</si>
  <si>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</si>
  <si>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</si>
  <si>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</si>
  <si>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</si>
  <si>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</si>
  <si>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</si>
  <si>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</si>
  <si>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</si>
  <si>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</si>
  <si>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</si>
  <si>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</si>
  <si>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</si>
  <si>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</si>
  <si>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</si>
  <si>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</si>
  <si>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</si>
  <si>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</si>
  <si>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</si>
  <si>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</si>
  <si>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</si>
  <si>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</si>
  <si>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</si>
  <si>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</si>
  <si>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</si>
  <si>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</si>
  <si>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</si>
  <si>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</si>
  <si>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</si>
  <si>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</si>
  <si>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</si>
  <si>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</si>
  <si>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</si>
  <si>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</si>
  <si>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</si>
  <si>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</si>
  <si>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</si>
  <si>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</si>
  <si>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</si>
  <si>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</si>
  <si>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</si>
  <si>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</si>
  <si>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</si>
  <si>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</si>
  <si>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</si>
  <si>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</si>
  <si>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</si>
  <si>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</si>
  <si>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</si>
  <si>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</si>
  <si>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</si>
  <si>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</si>
  <si>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</si>
  <si>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</si>
  <si>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</si>
  <si>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</si>
  <si>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</si>
  <si>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</si>
  <si>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</si>
  <si>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</si>
  <si>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</si>
  <si>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</si>
  <si>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</si>
  <si>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</si>
  <si>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</si>
  <si>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</si>
  <si>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</si>
  <si>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</si>
  <si>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</si>
  <si>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</si>
  <si>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</si>
  <si>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</si>
  <si>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</si>
  <si>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</si>
  <si>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</si>
  <si>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</si>
  <si>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</si>
  <si>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</si>
  <si>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</si>
  <si>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</si>
  <si>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</si>
  <si>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</si>
  <si>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</si>
  <si>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</si>
  <si>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</si>
  <si>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</si>
  <si>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</si>
  <si>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</si>
  <si>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</si>
  <si>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</si>
  <si>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</si>
  <si>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</si>
  <si>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</si>
  <si>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</si>
  <si>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</si>
  <si>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</si>
  <si>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</si>
  <si>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</si>
  <si>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</si>
  <si>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</si>
  <si>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</si>
  <si>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</si>
  <si>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</si>
  <si>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</si>
  <si>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</si>
  <si>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</si>
  <si>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</si>
  <si>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</si>
  <si>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</si>
  <si>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</si>
  <si>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</si>
  <si>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</si>
  <si>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</si>
  <si>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</si>
  <si>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</si>
  <si>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</si>
  <si>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</si>
  <si>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</si>
  <si>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</si>
  <si>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</si>
  <si>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</si>
  <si>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</si>
  <si>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</si>
  <si>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</si>
  <si>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</si>
  <si>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</si>
  <si>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</si>
  <si>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</si>
  <si>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</si>
  <si>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</si>
  <si>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</si>
  <si>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</si>
  <si>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</si>
  <si>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</si>
  <si>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</si>
  <si>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</si>
  <si>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</si>
  <si>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</si>
  <si>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</si>
  <si>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</si>
  <si>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</si>
  <si>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</si>
  <si>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</si>
  <si>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</si>
  <si>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</si>
  <si>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</si>
  <si>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</si>
  <si>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</si>
  <si>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</si>
  <si>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</si>
  <si>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</si>
  <si>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</si>
  <si>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</si>
  <si>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</si>
  <si>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</si>
  <si>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</si>
  <si>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</si>
  <si>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</si>
  <si>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</si>
  <si>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</si>
  <si>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</si>
  <si>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</si>
  <si>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</si>
  <si>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</si>
  <si>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</si>
  <si>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</si>
  <si>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</si>
  <si>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</si>
  <si>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</si>
  <si>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</si>
  <si>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</si>
  <si>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</si>
  <si>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</si>
  <si>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</si>
  <si>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</si>
  <si>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</si>
  <si>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</si>
  <si>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</si>
  <si>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</si>
  <si>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</si>
  <si>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</si>
  <si>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</si>
  <si>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</si>
  <si>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</si>
  <si>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</si>
  <si>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</si>
  <si>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</si>
  <si>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</si>
  <si>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</si>
  <si>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</si>
  <si>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</si>
  <si>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</si>
  <si>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</si>
  <si>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</si>
  <si>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</si>
  <si>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</si>
  <si>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</si>
  <si>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</si>
  <si>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</si>
  <si>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</si>
  <si>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</si>
  <si>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</si>
  <si>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</si>
  <si>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</si>
  <si>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</si>
  <si>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</si>
  <si>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</si>
  <si>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</si>
  <si>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</si>
  <si>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</si>
  <si>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</si>
  <si>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</si>
  <si>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</si>
  <si>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</si>
  <si>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</si>
  <si>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</si>
  <si>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</si>
  <si>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</si>
  <si>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</si>
  <si>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</si>
  <si>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</si>
  <si>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</si>
  <si>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</si>
  <si>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</si>
  <si>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</si>
  <si>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</si>
  <si>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</si>
  <si>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</si>
  <si>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</si>
  <si>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</si>
  <si>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</si>
  <si>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</si>
  <si>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</si>
  <si>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</si>
  <si>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</si>
  <si>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</si>
  <si>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</si>
  <si>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</si>
  <si>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</si>
  <si>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</si>
  <si>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</si>
  <si>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</si>
  <si>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</si>
  <si>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</si>
  <si>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</si>
  <si>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</si>
  <si>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</si>
  <si>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</si>
  <si>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</si>
  <si>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</si>
  <si>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</si>
  <si>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</si>
  <si>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</si>
  <si>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</si>
  <si>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</si>
  <si>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</si>
  <si>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</si>
  <si>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</si>
  <si>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</si>
  <si>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</si>
  <si>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</si>
  <si>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</si>
  <si>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</si>
  <si>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</si>
  <si>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</si>
  <si>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</si>
  <si>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</si>
  <si>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</si>
  <si>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</si>
  <si>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</si>
  <si>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</si>
  <si>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</si>
  <si>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</si>
  <si>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</si>
  <si>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</si>
  <si>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</si>
  <si>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</si>
  <si>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</si>
  <si>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</si>
  <si>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</si>
  <si>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</si>
  <si>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</si>
  <si>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</si>
  <si>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</si>
  <si>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</si>
  <si>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</si>
  <si>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</si>
  <si>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</si>
  <si>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</si>
  <si>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</si>
  <si>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</si>
  <si>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</si>
  <si>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</si>
  <si>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</si>
  <si>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</si>
  <si>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</si>
  <si>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</si>
  <si>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</si>
  <si>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</si>
  <si>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</si>
  <si>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</si>
  <si>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</si>
  <si>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</si>
  <si>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</si>
  <si>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</si>
  <si>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</si>
  <si>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</si>
  <si>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</si>
  <si>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</si>
  <si>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</si>
  <si>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</si>
  <si>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</si>
  <si>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</si>
  <si>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</si>
  <si>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</si>
  <si>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</si>
  <si>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</si>
  <si>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</si>
  <si>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</si>
  <si>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</si>
  <si>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</si>
  <si>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</si>
  <si>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</si>
  <si>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</si>
  <si>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</si>
  <si>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</si>
  <si>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</si>
  <si>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</si>
  <si>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</si>
  <si>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</si>
  <si>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</si>
  <si>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</si>
  <si>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</si>
  <si>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</si>
  <si>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</si>
  <si>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</si>
  <si>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</si>
  <si>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</si>
  <si>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</si>
  <si>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</si>
  <si>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</si>
  <si>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</si>
  <si>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</si>
  <si>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</si>
  <si>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</si>
  <si>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</si>
  <si>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</si>
  <si>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</si>
  <si>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</si>
  <si>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</si>
  <si>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</si>
  <si>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</si>
  <si>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</si>
  <si>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</si>
  <si>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</si>
  <si>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</si>
  <si>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</si>
  <si>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</si>
  <si>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</si>
  <si>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</si>
  <si>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</si>
  <si>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</si>
  <si>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</si>
  <si>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</si>
  <si>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</si>
  <si>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</si>
  <si>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</si>
  <si>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</si>
  <si>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</si>
  <si>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</si>
  <si>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</si>
  <si>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</si>
  <si>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</si>
  <si>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</si>
  <si>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</si>
  <si>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</si>
  <si>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</si>
  <si>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</si>
  <si>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</si>
  <si>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</si>
  <si>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</si>
  <si>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</si>
  <si>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</si>
  <si>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</si>
  <si>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</si>
  <si>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</si>
  <si>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</si>
  <si>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</si>
  <si>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</si>
  <si>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</si>
  <si>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</si>
  <si>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</si>
  <si>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</si>
  <si>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</si>
  <si>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</si>
  <si>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</si>
  <si>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</si>
  <si>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</si>
  <si>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</si>
  <si>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</si>
  <si>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</si>
  <si>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</si>
  <si>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</si>
  <si>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</si>
  <si>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</si>
  <si>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</si>
  <si>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</si>
  <si>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</si>
  <si>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</si>
  <si>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</si>
  <si>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</si>
  <si>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</si>
  <si>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</si>
  <si>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</si>
  <si>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</si>
  <si>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</si>
  <si>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</si>
  <si>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</si>
  <si>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</si>
  <si>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</si>
  <si>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</si>
  <si>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</si>
  <si>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</si>
  <si>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</si>
  <si>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</si>
  <si>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</si>
  <si>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</si>
  <si>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</si>
  <si>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</si>
  <si>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</si>
  <si>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</si>
  <si>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</si>
  <si>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</si>
  <si>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</si>
  <si>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</si>
  <si>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</si>
  <si>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</si>
  <si>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</si>
  <si>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</si>
  <si>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</si>
  <si>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</si>
  <si>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</si>
  <si>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</si>
  <si>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</si>
  <si>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</si>
  <si>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</si>
  <si>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</si>
  <si>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</si>
  <si>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</si>
  <si>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</si>
  <si>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</si>
  <si>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</si>
  <si>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</si>
  <si>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</si>
  <si>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</si>
  <si>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</si>
  <si>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</si>
  <si>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</si>
  <si>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</si>
  <si>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</si>
  <si>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</si>
  <si>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</si>
  <si>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</si>
  <si>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</si>
  <si>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</si>
  <si>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</si>
  <si>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</si>
  <si>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</si>
  <si>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</si>
  <si>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</si>
  <si>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</si>
  <si>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</si>
  <si>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</si>
  <si>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</si>
  <si>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</si>
  <si>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</si>
  <si>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</si>
  <si>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</si>
  <si>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</si>
  <si>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</si>
  <si>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</si>
  <si>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</si>
  <si>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</si>
  <si>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</si>
  <si>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</si>
  <si>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</si>
  <si>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</si>
  <si>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</si>
  <si>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</si>
  <si>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</si>
  <si>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</si>
  <si>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</si>
  <si>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</si>
  <si>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</si>
  <si>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</si>
  <si>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</si>
  <si>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</si>
  <si>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</si>
  <si>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</si>
  <si>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</si>
  <si>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</si>
  <si>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</si>
  <si>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</si>
  <si>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</si>
  <si>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</si>
  <si>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</si>
  <si>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</si>
  <si>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</si>
  <si>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</si>
  <si>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</si>
  <si>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</si>
  <si>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</si>
  <si>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</si>
  <si>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</si>
  <si>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</si>
  <si>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</si>
  <si>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</si>
  <si>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</si>
  <si>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</si>
  <si>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</si>
  <si>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</si>
  <si>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</si>
  <si>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</si>
  <si>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</si>
  <si>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</si>
  <si>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</si>
  <si>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</si>
  <si>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</si>
  <si>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</si>
  <si>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</si>
  <si>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</si>
  <si>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</si>
  <si>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</si>
  <si>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</si>
  <si>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</si>
  <si>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</si>
  <si>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</si>
  <si>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</si>
  <si>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</si>
  <si>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</si>
  <si>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</si>
  <si>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</si>
  <si>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</si>
  <si>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</si>
  <si>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</si>
  <si>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</si>
  <si>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</si>
  <si>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</si>
  <si>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</si>
  <si>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</si>
  <si>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</si>
  <si>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</si>
  <si>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</si>
  <si>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</si>
  <si>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</si>
  <si>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</si>
  <si>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</si>
  <si>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</si>
  <si>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</si>
  <si>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</si>
  <si>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</si>
  <si>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</si>
  <si>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</si>
  <si>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</si>
  <si>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</si>
  <si>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</si>
  <si>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</si>
  <si>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</si>
  <si>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</si>
  <si>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</si>
  <si>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</si>
  <si>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</si>
  <si>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</si>
  <si>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</si>
  <si>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</si>
  <si>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</si>
  <si>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</si>
  <si>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</si>
  <si>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</si>
  <si>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</si>
  <si>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</si>
  <si>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</si>
  <si>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</si>
  <si>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</si>
  <si>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</si>
  <si>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</si>
  <si>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</si>
  <si>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</si>
  <si>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</si>
  <si>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</si>
  <si>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</si>
  <si>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</si>
  <si>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</si>
  <si>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</si>
  <si>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</si>
  <si>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</si>
  <si>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</si>
  <si>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</si>
  <si>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</si>
  <si>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</si>
  <si>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</si>
  <si>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</si>
  <si>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</si>
  <si>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</si>
  <si>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</si>
  <si>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</si>
  <si>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</si>
  <si>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</si>
  <si>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</si>
  <si>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</si>
  <si>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</si>
  <si>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</si>
  <si>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</si>
  <si>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</si>
  <si>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</si>
  <si>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</si>
  <si>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</si>
  <si>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</si>
  <si>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</si>
  <si>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</si>
  <si>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</si>
  <si>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</si>
  <si>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</si>
  <si>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</si>
  <si>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</si>
  <si>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</si>
  <si>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</si>
  <si>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</si>
  <si>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</si>
  <si>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</si>
  <si>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</si>
  <si>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</si>
  <si>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</si>
  <si>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</si>
  <si>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</si>
  <si>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</si>
  <si>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</si>
  <si>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</si>
  <si>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</si>
  <si>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</si>
  <si>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</si>
  <si>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</si>
  <si>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</si>
  <si>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</si>
  <si>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</si>
  <si>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</si>
  <si>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</si>
  <si>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</si>
  <si>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</si>
  <si>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</si>
  <si>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</si>
  <si>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</si>
  <si>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</si>
  <si>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</si>
  <si>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</si>
  <si>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</si>
  <si>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</si>
  <si>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</si>
  <si>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</si>
  <si>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</si>
  <si>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</si>
  <si>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</si>
  <si>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</si>
  <si>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</si>
  <si>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</si>
  <si>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</si>
  <si>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</si>
  <si>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</si>
  <si>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</si>
  <si>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</si>
  <si>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</si>
  <si>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</si>
  <si>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</si>
  <si>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</si>
  <si>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</si>
  <si>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</si>
  <si>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</si>
  <si>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</si>
  <si>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</si>
  <si>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</si>
  <si>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</si>
  <si>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</si>
  <si>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</si>
  <si>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</si>
  <si>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</si>
  <si>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</si>
  <si>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</si>
  <si>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</si>
  <si>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</si>
  <si>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</si>
  <si>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</si>
  <si>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</si>
  <si>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</si>
  <si>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</si>
  <si>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</si>
  <si>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</si>
  <si>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</si>
  <si>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</si>
  <si>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</si>
  <si>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</si>
  <si>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</si>
  <si>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</si>
  <si>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</si>
  <si>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</si>
  <si>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</si>
  <si>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</si>
  <si>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</si>
  <si>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</si>
  <si>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</si>
  <si>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</si>
  <si>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</si>
  <si>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</si>
  <si>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</si>
  <si>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</si>
  <si>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</si>
  <si>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</si>
  <si>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</si>
  <si>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</si>
  <si>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</si>
  <si>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</si>
  <si>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</si>
  <si>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</si>
  <si>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</si>
  <si>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</si>
  <si>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</si>
  <si>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</si>
  <si>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</si>
  <si>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</si>
  <si>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</si>
  <si>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</si>
  <si>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</si>
  <si>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</si>
  <si>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</si>
  <si>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</si>
  <si>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</si>
  <si>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</si>
  <si>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</si>
  <si>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</si>
  <si>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</si>
  <si>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</si>
  <si>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</si>
  <si>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</si>
  <si>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</si>
  <si>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</si>
  <si>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</si>
  <si>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</si>
  <si>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</si>
  <si>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</si>
  <si>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</si>
  <si>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</si>
  <si>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</si>
  <si>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</si>
  <si>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</si>
  <si>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</si>
  <si>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</si>
  <si>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</si>
  <si>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</si>
  <si>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</si>
  <si>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</si>
  <si>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</si>
  <si>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</si>
  <si>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</si>
  <si>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</si>
  <si>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</si>
  <si>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</si>
  <si>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</si>
  <si>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</si>
  <si>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</si>
  <si>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</si>
  <si>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</si>
  <si>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</si>
  <si>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</si>
  <si>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</si>
  <si>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</si>
  <si>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</si>
  <si>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</si>
  <si>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</si>
  <si>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</si>
  <si>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</si>
  <si>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</si>
  <si>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</si>
  <si>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</si>
  <si>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</si>
  <si>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</si>
  <si>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</si>
  <si>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</si>
  <si>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</si>
  <si>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</si>
  <si>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</si>
  <si>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</si>
  <si>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</si>
  <si>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</si>
  <si>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</si>
  <si>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</si>
  <si>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</si>
  <si>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</si>
  <si>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</si>
  <si>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</si>
  <si>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</si>
  <si>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</si>
  <si>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</si>
  <si>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</si>
  <si>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</si>
  <si>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</si>
  <si>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</si>
  <si>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</si>
  <si>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</si>
  <si>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</si>
  <si>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</si>
  <si>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</si>
  <si>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</si>
  <si>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</si>
  <si>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</si>
  <si>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</si>
  <si>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</si>
  <si>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</si>
  <si>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</si>
  <si>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</si>
  <si>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</si>
  <si>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</si>
  <si>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</si>
  <si>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</si>
  <si>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</si>
  <si>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</si>
  <si>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</si>
  <si>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</si>
  <si>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</si>
  <si>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</si>
  <si>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</si>
  <si>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</si>
  <si>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</si>
  <si>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</si>
  <si>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</si>
  <si>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</si>
  <si>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</si>
  <si>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</si>
  <si>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</si>
  <si>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</si>
  <si>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</si>
  <si>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</si>
  <si>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</si>
  <si>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</si>
  <si>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</si>
  <si>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</si>
  <si>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</si>
  <si>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</si>
  <si>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</si>
  <si>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</si>
  <si>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</si>
  <si>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</si>
  <si>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</si>
  <si>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</si>
  <si>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</si>
  <si>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</si>
  <si>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</si>
  <si>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</si>
  <si>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</si>
  <si>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</si>
  <si>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</si>
  <si>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</si>
  <si>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</si>
  <si>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</si>
  <si>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</si>
  <si>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</si>
  <si>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</si>
  <si>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</si>
  <si>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</si>
  <si>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</si>
  <si>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</si>
  <si>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</si>
  <si>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</si>
  <si>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</si>
  <si>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</si>
  <si>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</si>
  <si>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</si>
  <si>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</si>
  <si>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</si>
  <si>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</si>
  <si>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</si>
  <si>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</si>
  <si>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</si>
  <si>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</si>
  <si>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</si>
  <si>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</si>
  <si>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</si>
  <si>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</si>
  <si>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</si>
  <si>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</si>
  <si>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</si>
  <si>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</si>
  <si>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</si>
  <si>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</si>
  <si>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</si>
  <si>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</si>
  <si>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</si>
  <si>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</si>
  <si>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</si>
  <si>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</si>
  <si>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</si>
  <si>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</si>
  <si>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</si>
  <si>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</si>
  <si>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</si>
  <si>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</si>
  <si>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</si>
  <si>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</si>
  <si>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</si>
  <si>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</si>
  <si>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</si>
  <si>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</si>
  <si>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</si>
  <si>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</si>
  <si>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</si>
  <si>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</si>
  <si>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</si>
  <si>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</si>
  <si>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</si>
  <si>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</si>
  <si>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</si>
  <si>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</si>
  <si>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</si>
  <si>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</si>
  <si>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</si>
  <si>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</si>
  <si>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</si>
  <si>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</si>
  <si>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</si>
  <si>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</si>
  <si>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</si>
  <si>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</si>
  <si>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</si>
  <si>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</si>
  <si>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</si>
  <si>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</si>
  <si>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</si>
  <si>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</si>
  <si>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</si>
  <si>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</si>
  <si>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</si>
  <si>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</si>
  <si>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</si>
  <si>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</si>
  <si>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</si>
  <si>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</si>
  <si>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</si>
  <si>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</si>
  <si>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</si>
  <si>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</si>
  <si>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</si>
  <si>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</si>
  <si>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</si>
  <si>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</si>
  <si>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</si>
  <si>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</si>
  <si>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</si>
  <si>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</si>
  <si>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</si>
  <si>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</si>
  <si>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</si>
  <si>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</si>
  <si>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</si>
  <si>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</si>
  <si>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</si>
  <si>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</si>
  <si>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</si>
  <si>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</si>
  <si>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</si>
  <si>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</si>
  <si>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</si>
  <si>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</si>
  <si>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</si>
  <si>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</si>
  <si>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</si>
  <si>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</si>
  <si>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</si>
  <si>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</si>
  <si>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</si>
  <si>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</si>
  <si>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</si>
  <si>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</si>
  <si>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</si>
  <si>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</si>
  <si>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</si>
  <si>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</si>
  <si>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</si>
  <si>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</si>
  <si>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</si>
  <si>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</si>
  <si>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</si>
  <si>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</si>
  <si>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</si>
  <si>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</si>
  <si>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</si>
  <si>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</si>
  <si>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</si>
  <si>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</si>
  <si>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</si>
  <si>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</si>
  <si>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</si>
  <si>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</si>
  <si>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</si>
  <si>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</si>
  <si>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</si>
  <si>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</si>
  <si>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</si>
  <si>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</si>
  <si>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</si>
  <si>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</si>
  <si>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</si>
  <si>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</si>
  <si>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</si>
  <si>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</si>
  <si>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</si>
  <si>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</si>
  <si>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</si>
  <si>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</si>
  <si>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</si>
  <si>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</si>
  <si>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</si>
  <si>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</si>
  <si>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</si>
  <si>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</si>
  <si>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</si>
  <si>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</si>
  <si>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</si>
  <si>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</si>
  <si>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</si>
  <si>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</si>
  <si>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</si>
  <si>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</si>
  <si>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</si>
  <si>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</si>
  <si>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</si>
  <si>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</si>
  <si>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</si>
  <si>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</si>
  <si>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</si>
  <si>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</si>
  <si>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</si>
  <si>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</si>
  <si>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</si>
  <si>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</si>
  <si>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</si>
  <si>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</si>
  <si>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</si>
  <si>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</si>
  <si>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</si>
  <si>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</si>
  <si>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</si>
  <si>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</si>
  <si>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</si>
  <si>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</si>
  <si>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</si>
  <si>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</si>
  <si>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</si>
  <si>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</si>
  <si>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</si>
  <si>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</si>
  <si>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</si>
  <si>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</si>
  <si>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</si>
  <si>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</si>
  <si>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</si>
  <si>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</si>
  <si>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</si>
  <si>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</si>
  <si>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</si>
  <si>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</si>
  <si>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</si>
  <si>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</si>
  <si>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</si>
  <si>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</si>
  <si>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</si>
  <si>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</si>
  <si>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</si>
  <si>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</si>
  <si>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</si>
  <si>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</si>
  <si>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</si>
  <si>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</si>
  <si>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</si>
  <si>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</si>
  <si>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</si>
  <si>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</si>
  <si>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</si>
  <si>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</si>
  <si>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</si>
  <si>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</si>
  <si>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</si>
  <si>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</si>
  <si>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</si>
  <si>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</si>
  <si>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</si>
  <si>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</si>
  <si>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</si>
  <si>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</si>
  <si>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</si>
  <si>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</si>
  <si>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</si>
  <si>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</si>
  <si>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</si>
  <si>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</si>
  <si>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</si>
  <si>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</si>
  <si>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</si>
  <si>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</si>
  <si>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</si>
  <si>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</si>
  <si>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</si>
  <si>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</si>
  <si>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</si>
  <si>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</si>
  <si>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</si>
  <si>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</si>
  <si>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</si>
  <si>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</si>
  <si>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</si>
  <si>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</si>
  <si>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</si>
  <si>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</si>
  <si>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</si>
  <si>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</si>
  <si>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</si>
  <si>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</si>
  <si>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</si>
  <si>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</si>
  <si>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</si>
  <si>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</si>
  <si>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</si>
  <si>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</si>
  <si>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</si>
  <si>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</si>
  <si>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</si>
  <si>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</si>
  <si>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</si>
  <si>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</si>
  <si>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</si>
  <si>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</si>
  <si>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</si>
  <si>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</si>
  <si>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</si>
  <si>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</si>
  <si>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</si>
  <si>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</si>
  <si>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</si>
  <si>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</si>
  <si>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</si>
  <si>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</si>
  <si>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</si>
  <si>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</si>
  <si>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</si>
  <si>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</si>
  <si>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</si>
  <si>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</si>
  <si>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</si>
  <si>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</si>
  <si>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</si>
  <si>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</si>
  <si>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</si>
  <si>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</si>
  <si>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</si>
  <si>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</si>
  <si>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</si>
  <si>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</si>
  <si>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</si>
  <si>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</si>
  <si>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</si>
  <si>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</si>
  <si>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</si>
  <si>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</si>
  <si>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</si>
  <si>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</si>
  <si>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</si>
  <si>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</si>
  <si>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</si>
  <si>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</si>
  <si>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</si>
  <si>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</si>
  <si>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</si>
  <si>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</si>
  <si>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</si>
  <si>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</si>
  <si>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</si>
  <si>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</si>
  <si>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</si>
  <si>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</si>
  <si>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</si>
  <si>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</si>
  <si>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</si>
  <si>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</si>
  <si>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</si>
  <si>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</si>
  <si>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</si>
  <si>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</si>
  <si>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</si>
  <si>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</si>
  <si>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</si>
  <si>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</si>
  <si>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</si>
  <si>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</si>
  <si>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</si>
  <si>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</si>
  <si>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</si>
  <si>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</si>
  <si>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</si>
  <si>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</si>
  <si>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</si>
  <si>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</si>
  <si>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</si>
  <si>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</si>
  <si>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</si>
  <si>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</si>
  <si>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</si>
  <si>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</si>
  <si>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</si>
  <si>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</si>
  <si>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</si>
  <si>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</si>
  <si>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</si>
  <si>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</si>
  <si>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</si>
  <si>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</si>
  <si>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</si>
  <si>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</si>
  <si>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</si>
  <si>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</si>
  <si>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</si>
  <si>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</si>
  <si>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</si>
  <si>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</si>
  <si>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</si>
  <si>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</si>
  <si>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</si>
  <si>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</si>
  <si>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</si>
  <si>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</si>
  <si>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</si>
  <si>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</si>
  <si>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</si>
  <si>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</si>
  <si>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</si>
  <si>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</si>
  <si>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</si>
  <si>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</si>
  <si>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</si>
  <si>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</si>
  <si>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</si>
  <si>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</si>
  <si>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</si>
  <si>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</si>
  <si>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</si>
  <si>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</si>
  <si>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</si>
  <si>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</si>
  <si>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</si>
  <si>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</si>
  <si>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</si>
  <si>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</si>
  <si>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</si>
  <si>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</si>
  <si>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</si>
  <si>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</si>
  <si>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</si>
  <si>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</si>
  <si>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</si>
  <si>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</si>
  <si>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</si>
  <si>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</si>
  <si>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</si>
  <si>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</si>
  <si>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</si>
  <si>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</si>
  <si>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</si>
  <si>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</si>
  <si>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</si>
  <si>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</si>
  <si>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</si>
  <si>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</si>
  <si>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</si>
  <si>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</si>
  <si>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</si>
  <si>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</si>
  <si>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</si>
  <si>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</si>
  <si>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</si>
  <si>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</si>
  <si>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</si>
  <si>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</si>
  <si>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</si>
  <si>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</si>
  <si>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</si>
  <si>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</si>
  <si>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</si>
  <si>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</si>
  <si>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</si>
  <si>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</si>
  <si>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</si>
  <si>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</si>
  <si>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</si>
  <si>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</si>
  <si>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</si>
  <si>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</si>
  <si>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</si>
  <si>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</si>
  <si>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</si>
  <si>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</si>
  <si>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</si>
  <si>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</si>
  <si>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</si>
  <si>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</si>
  <si>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</si>
  <si>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</si>
  <si>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</si>
  <si>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</si>
  <si>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</si>
  <si>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</si>
  <si>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</si>
  <si>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</si>
  <si>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</si>
  <si>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</si>
  <si>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</si>
  <si>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</si>
  <si>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</si>
  <si>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</si>
  <si>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</si>
  <si>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</si>
  <si>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</si>
  <si>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</si>
  <si>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</si>
  <si>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</si>
  <si>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</si>
  <si>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</si>
  <si>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</si>
  <si>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</si>
  <si>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</si>
  <si>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</si>
  <si>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</si>
  <si>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</si>
  <si>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</si>
  <si>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</si>
  <si>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</si>
  <si>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</si>
  <si>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</si>
  <si>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</si>
  <si>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</si>
  <si>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</si>
  <si>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</si>
  <si>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</si>
  <si>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</si>
  <si>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</si>
  <si>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</si>
  <si>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</si>
  <si>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</si>
  <si>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</si>
  <si>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</si>
  <si>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</si>
  <si>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</si>
  <si>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</si>
  <si>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</si>
  <si>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</si>
  <si>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</si>
  <si>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</si>
  <si>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</si>
  <si>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</si>
  <si>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</si>
  <si>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</si>
  <si>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</si>
  <si>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</si>
  <si>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</si>
  <si>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</si>
  <si>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</si>
  <si>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</si>
  <si>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</si>
  <si>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</si>
  <si>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</si>
  <si>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</si>
  <si>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</si>
  <si>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</si>
  <si>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</si>
  <si>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</si>
  <si>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</si>
  <si>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</si>
  <si>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</si>
  <si>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</si>
  <si>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</si>
  <si>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</si>
  <si>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</si>
  <si>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</si>
  <si>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</si>
  <si>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</si>
  <si>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</si>
  <si>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</si>
  <si>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</si>
  <si>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</si>
  <si>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</si>
  <si>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</si>
  <si>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</si>
  <si>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</si>
  <si>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</si>
  <si>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</si>
  <si>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</si>
  <si>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</si>
  <si>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</si>
  <si>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</si>
  <si>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</si>
  <si>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</si>
  <si>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</si>
  <si>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</si>
  <si>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</si>
  <si>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</si>
  <si>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</si>
  <si>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</si>
  <si>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</si>
  <si>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</si>
  <si>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</si>
  <si>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</si>
  <si>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</si>
  <si>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</si>
  <si>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</si>
  <si>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</si>
  <si>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</si>
  <si>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</si>
  <si>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</si>
  <si>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</si>
  <si>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</si>
  <si>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</si>
  <si>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</si>
  <si>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</si>
  <si>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</si>
  <si>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</si>
  <si>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</si>
  <si>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</si>
  <si>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</si>
  <si>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</si>
  <si>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</si>
  <si>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</si>
  <si>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</si>
  <si>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</si>
  <si>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</si>
  <si>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</si>
  <si>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</si>
  <si>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</si>
  <si>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</si>
  <si>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</si>
  <si>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</si>
  <si>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</si>
  <si>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</si>
  <si>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</si>
  <si>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</si>
  <si>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</si>
  <si>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</si>
  <si>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</si>
  <si>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</si>
  <si>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</si>
  <si>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</si>
  <si>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</si>
  <si>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</si>
  <si>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</si>
  <si>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</si>
  <si>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</si>
  <si>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</si>
  <si>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</si>
  <si>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</si>
  <si>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</si>
  <si>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</si>
  <si>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</si>
  <si>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</si>
  <si>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</si>
  <si>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</si>
  <si>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</si>
  <si>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</si>
  <si>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</si>
  <si>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</si>
  <si>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</si>
  <si>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</si>
  <si>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</si>
  <si>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</si>
  <si>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</si>
  <si>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</si>
  <si>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</si>
  <si>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</si>
  <si>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</si>
  <si>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</si>
  <si>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</si>
  <si>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</si>
  <si>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</si>
  <si>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</si>
  <si>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</si>
  <si>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</si>
  <si>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</si>
  <si>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</si>
  <si>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</si>
  <si>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</si>
  <si>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</si>
  <si>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</si>
  <si>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</si>
  <si>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</si>
  <si>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</si>
  <si>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</si>
  <si>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</si>
  <si>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</si>
  <si>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</si>
  <si>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</si>
  <si>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</si>
  <si>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</si>
  <si>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</si>
  <si>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</si>
  <si>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</si>
  <si>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</si>
  <si>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</si>
  <si>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</si>
  <si>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</si>
  <si>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</si>
  <si>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</si>
  <si>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</si>
  <si>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</si>
  <si>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</si>
  <si>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</si>
  <si>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</si>
  <si>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</si>
  <si>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</si>
  <si>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</si>
  <si>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</si>
  <si>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</si>
  <si>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</si>
  <si>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</si>
  <si>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</si>
  <si>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</si>
  <si>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</si>
  <si>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</si>
  <si>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</si>
  <si>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</si>
  <si>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</si>
  <si>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</si>
  <si>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</si>
  <si>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</si>
  <si>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</si>
  <si>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</si>
  <si>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</si>
  <si>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</si>
  <si>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</si>
  <si>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</si>
  <si>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</si>
  <si>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</si>
  <si>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</si>
  <si>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</si>
  <si>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</si>
  <si>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</si>
  <si>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</si>
  <si>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</si>
  <si>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</si>
  <si>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</si>
  <si>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</si>
  <si>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</si>
  <si>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</si>
  <si>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</si>
  <si>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</si>
  <si>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</si>
  <si>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</si>
  <si>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</si>
  <si>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</si>
  <si>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</si>
  <si>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</si>
  <si>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</si>
  <si>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</si>
  <si>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</si>
  <si>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</si>
  <si>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</si>
  <si>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</si>
  <si>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</si>
  <si>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</si>
  <si>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</si>
  <si>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</si>
  <si>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</si>
  <si>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</si>
  <si>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</si>
  <si>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</si>
  <si>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</si>
  <si>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</si>
  <si>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</si>
  <si>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</si>
  <si>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</si>
  <si>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</si>
  <si>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</si>
  <si>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</si>
  <si>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</si>
  <si>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</si>
  <si>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</si>
  <si>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</si>
  <si>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</si>
  <si>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</si>
  <si>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</si>
  <si>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</si>
  <si>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</si>
  <si>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</si>
  <si>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</si>
  <si>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</si>
  <si>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</si>
  <si>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</si>
  <si>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</si>
  <si>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</si>
  <si>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</si>
  <si>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</si>
  <si>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</si>
  <si>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</si>
  <si>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</si>
  <si>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</si>
  <si>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</si>
  <si>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</si>
  <si>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</si>
  <si>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</si>
  <si>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</si>
  <si>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</si>
  <si>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</si>
  <si>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</si>
  <si>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</si>
  <si>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</si>
  <si>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</si>
  <si>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</si>
  <si>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</si>
  <si>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</si>
  <si>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</si>
  <si>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</si>
  <si>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</si>
  <si>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</si>
  <si>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</si>
  <si>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</si>
  <si>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</si>
  <si>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</si>
  <si>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</si>
  <si>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</si>
  <si>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</si>
  <si>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</si>
  <si>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</si>
  <si>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</si>
  <si>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</si>
  <si>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</si>
  <si>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</si>
  <si>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</si>
  <si>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</si>
  <si>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</si>
  <si>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</si>
  <si>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</si>
  <si>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</si>
  <si>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</si>
  <si>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</si>
  <si>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</si>
  <si>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</si>
  <si>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</si>
  <si>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</si>
  <si>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</si>
  <si>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</si>
  <si>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</si>
  <si>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</si>
  <si>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</si>
  <si>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</si>
  <si>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</si>
  <si>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</si>
  <si>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</si>
  <si>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</si>
  <si>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</si>
  <si>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</si>
  <si>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</si>
  <si>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</si>
  <si>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</si>
  <si>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</si>
  <si>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</si>
  <si>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</si>
  <si>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</si>
  <si>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</si>
  <si>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</si>
  <si>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</si>
  <si>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</si>
  <si>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</si>
  <si>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</si>
  <si>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</si>
  <si>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</si>
  <si>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</si>
  <si>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</si>
  <si>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</si>
  <si>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</si>
  <si>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</si>
  <si>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</si>
  <si>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</si>
  <si>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</si>
  <si>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</si>
  <si>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</si>
  <si>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</si>
  <si>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</si>
  <si>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</si>
  <si>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</si>
  <si>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</si>
  <si>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</si>
  <si>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</si>
  <si>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</si>
  <si>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</si>
  <si>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</si>
  <si>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</si>
  <si>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</si>
  <si>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</si>
  <si>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</si>
  <si>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</si>
  <si>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</si>
  <si>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</si>
  <si>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</si>
  <si>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</si>
  <si>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</si>
  <si>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</si>
  <si>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</si>
  <si>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</si>
  <si>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</si>
  <si>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</si>
  <si>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</si>
  <si>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</si>
  <si>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</si>
  <si>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</si>
  <si>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</si>
  <si>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</si>
  <si>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</si>
  <si>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</si>
  <si>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</si>
  <si>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</si>
  <si>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</si>
  <si>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</si>
  <si>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</si>
  <si>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</si>
  <si>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</si>
  <si>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</si>
  <si>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</si>
  <si>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</si>
  <si>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</si>
  <si>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</si>
  <si>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</si>
  <si>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</si>
  <si>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</si>
  <si>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</si>
  <si>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</si>
  <si>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</si>
  <si>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</si>
  <si>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</si>
  <si>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</si>
  <si>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</si>
  <si>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</si>
  <si>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</si>
  <si>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</si>
  <si>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</si>
  <si>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</si>
  <si>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</si>
  <si>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</si>
  <si>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</si>
  <si>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</si>
  <si>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</si>
  <si>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</si>
  <si>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</si>
  <si>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</si>
  <si>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</si>
  <si>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</si>
  <si>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</si>
  <si>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</si>
  <si>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</si>
  <si>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</si>
  <si>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</si>
  <si>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</si>
  <si>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</si>
  <si>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</si>
  <si>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</si>
  <si>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</si>
  <si>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</si>
  <si>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</si>
  <si>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</si>
  <si>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</si>
  <si>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</si>
  <si>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</si>
  <si>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</si>
  <si>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</si>
  <si>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</si>
  <si>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</si>
  <si>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</si>
  <si>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</si>
  <si>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</si>
  <si>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</si>
  <si>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</si>
  <si>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</si>
  <si>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</si>
  <si>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</si>
  <si>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</si>
  <si>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</si>
  <si>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</si>
  <si>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</si>
  <si>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</si>
  <si>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</si>
  <si>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</si>
  <si>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</si>
  <si>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</si>
  <si>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</si>
  <si>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</si>
  <si>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</si>
  <si>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</si>
  <si>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</si>
  <si>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</si>
  <si>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</si>
  <si>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</si>
  <si>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</si>
  <si>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</si>
  <si>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</si>
  <si>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</si>
  <si>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</si>
  <si>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</si>
  <si>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</si>
  <si>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</si>
  <si>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</si>
  <si>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</si>
  <si>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</si>
  <si>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</si>
  <si>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</si>
  <si>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</si>
  <si>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</si>
  <si>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</si>
  <si>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</si>
  <si>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</si>
  <si>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</si>
  <si>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</si>
  <si>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</si>
  <si>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</si>
  <si>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</si>
  <si>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</si>
  <si>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</si>
  <si>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</si>
  <si>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</si>
  <si>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</si>
  <si>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</si>
  <si>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</si>
  <si>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</si>
  <si>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</si>
  <si>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</si>
  <si>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</si>
  <si>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</si>
  <si>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</si>
  <si>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</si>
  <si>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</si>
  <si>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</si>
  <si>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</si>
  <si>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</si>
  <si>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</si>
  <si>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</si>
  <si>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</si>
  <si>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</si>
  <si>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</si>
  <si>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</si>
  <si>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</si>
  <si>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</si>
  <si>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</si>
  <si>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</si>
  <si>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</si>
  <si>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</si>
  <si>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</si>
  <si>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</si>
  <si>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</si>
  <si>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</si>
  <si>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</si>
  <si>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</si>
  <si>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</si>
  <si>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</si>
  <si>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</si>
  <si>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</si>
  <si>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</si>
  <si>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</si>
  <si>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</si>
  <si>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</si>
  <si>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</si>
  <si>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</si>
  <si>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</si>
  <si>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</si>
  <si>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</si>
  <si>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</si>
  <si>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</si>
  <si>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</si>
  <si>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</si>
  <si>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</si>
  <si>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</si>
  <si>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</si>
  <si>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</si>
  <si>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</si>
  <si>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</si>
  <si>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</si>
  <si>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</si>
  <si>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</si>
  <si>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</si>
  <si>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</si>
  <si>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</si>
  <si>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</si>
  <si>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</si>
  <si>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</si>
  <si>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</si>
  <si>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</si>
  <si>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</si>
  <si>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</si>
  <si>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</si>
  <si>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</si>
  <si>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</si>
  <si>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</si>
  <si>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</si>
  <si>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</si>
  <si>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</si>
  <si>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</si>
  <si>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</si>
  <si>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</si>
  <si>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</si>
  <si>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</si>
  <si>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</si>
  <si>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</si>
  <si>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</si>
  <si>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</si>
  <si>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</si>
  <si>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</si>
  <si>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</si>
  <si>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</si>
  <si>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</si>
  <si>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</si>
  <si>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</si>
  <si>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</si>
  <si>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</si>
  <si>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</si>
  <si>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</si>
  <si>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</si>
  <si>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</si>
  <si>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</si>
  <si>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</si>
  <si>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</si>
  <si>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</si>
  <si>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</si>
  <si>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</si>
  <si>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</si>
  <si>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</si>
  <si>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</si>
  <si>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</si>
  <si>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</si>
  <si>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</si>
  <si>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</si>
  <si>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</si>
  <si>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</si>
  <si>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</si>
  <si>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</si>
  <si>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</si>
  <si>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</si>
  <si>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</si>
  <si>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</si>
  <si>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</si>
  <si>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</si>
  <si>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</si>
  <si>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</si>
  <si>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</si>
  <si>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</si>
  <si>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</si>
  <si>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</si>
  <si>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</si>
  <si>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</si>
  <si>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</si>
  <si>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</si>
  <si>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</si>
  <si>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</si>
  <si>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</si>
  <si>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</si>
  <si>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</si>
  <si>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</si>
  <si>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</si>
  <si>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</si>
  <si>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</si>
  <si>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</si>
  <si>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</si>
  <si>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</si>
  <si>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</si>
  <si>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</si>
  <si>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</si>
  <si>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</si>
  <si>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</si>
  <si>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</si>
  <si>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</si>
  <si>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</si>
  <si>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</si>
  <si>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</si>
  <si>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</si>
  <si>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</si>
  <si>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</si>
  <si>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</si>
  <si>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</si>
  <si>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</si>
  <si>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</si>
  <si>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</si>
  <si>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</si>
  <si>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</si>
  <si>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</si>
  <si>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</si>
  <si>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</si>
  <si>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</si>
  <si>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</si>
  <si>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</si>
  <si>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</si>
  <si>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</si>
  <si>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</si>
  <si>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</si>
  <si>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</si>
  <si>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</si>
  <si>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</si>
  <si>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</si>
  <si>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</si>
  <si>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</si>
  <si>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</si>
  <si>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</si>
  <si>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</si>
  <si>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</si>
  <si>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</si>
  <si>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</si>
  <si>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</si>
  <si>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</si>
  <si>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</si>
  <si>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</si>
  <si>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</si>
  <si>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</si>
  <si>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</si>
  <si>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</si>
  <si>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</si>
  <si>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</si>
  <si>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</si>
  <si>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</si>
  <si>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</si>
  <si>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</si>
  <si>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</si>
  <si>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</si>
  <si>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</si>
  <si>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</si>
  <si>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</si>
  <si>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</si>
  <si>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</si>
  <si>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</si>
  <si>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</si>
  <si>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</si>
  <si>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</si>
  <si>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</si>
  <si>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</si>
  <si>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</si>
  <si>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</si>
  <si>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</si>
  <si>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</si>
  <si>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</si>
  <si>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</si>
  <si>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</si>
  <si>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</si>
  <si>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</si>
  <si>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</si>
  <si>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</si>
  <si>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</si>
  <si>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</si>
  <si>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</si>
  <si>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</si>
  <si>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</si>
  <si>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</si>
  <si>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</si>
  <si>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</si>
  <si>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</si>
  <si>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</si>
  <si>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</si>
  <si>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</si>
  <si>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</si>
  <si>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</si>
  <si>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</si>
  <si>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</si>
  <si>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</si>
  <si>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</si>
  <si>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</si>
  <si>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</si>
  <si>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</si>
  <si>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</si>
  <si>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</si>
  <si>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</si>
  <si>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</si>
  <si>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</si>
  <si>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</si>
  <si>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</si>
  <si>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</si>
  <si>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</si>
  <si>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</si>
  <si>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</si>
  <si>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</si>
  <si>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</si>
  <si>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</si>
  <si>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</si>
  <si>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</si>
  <si>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</si>
  <si>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</si>
  <si>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</si>
  <si>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</si>
  <si>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</si>
  <si>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</si>
  <si>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</si>
  <si>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</si>
  <si>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</si>
  <si>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</si>
  <si>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</si>
  <si>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</si>
  <si>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</si>
  <si>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</si>
  <si>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</si>
  <si>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</si>
  <si>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</si>
  <si>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</si>
  <si>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</si>
  <si>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</si>
  <si>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</si>
  <si>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</si>
  <si>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</si>
  <si>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</si>
  <si>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</si>
  <si>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</si>
  <si>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</si>
  <si>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</si>
  <si>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</si>
  <si>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</si>
  <si>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</si>
  <si>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</si>
  <si>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</si>
  <si>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</si>
  <si>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</si>
  <si>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</si>
  <si>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</si>
  <si>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</si>
  <si>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</si>
  <si>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</si>
  <si>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</si>
  <si>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</si>
  <si>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</si>
  <si>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</si>
  <si>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</si>
  <si>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</si>
  <si>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</si>
  <si>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</si>
  <si>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</si>
  <si>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</si>
  <si>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</si>
  <si>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</si>
  <si>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</si>
  <si>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</si>
  <si>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</si>
  <si>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</si>
  <si>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</si>
  <si>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</si>
  <si>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</si>
  <si>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</si>
  <si>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</si>
  <si>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</si>
  <si>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</si>
  <si>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</si>
  <si>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</si>
  <si>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</si>
  <si>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</si>
  <si>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</si>
  <si>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</si>
  <si>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</si>
  <si>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</si>
  <si>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</si>
  <si>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</si>
  <si>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</si>
  <si>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</si>
  <si>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</si>
  <si>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</si>
  <si>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</si>
  <si>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</si>
  <si>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</si>
  <si>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</si>
  <si>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</si>
  <si>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</si>
  <si>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</si>
  <si>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</si>
  <si>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</si>
  <si>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</si>
  <si>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</si>
  <si>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</si>
  <si>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</si>
  <si>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</si>
  <si>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</si>
  <si>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</si>
  <si>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</si>
  <si>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</si>
  <si>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</si>
  <si>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</si>
  <si>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</si>
  <si>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</si>
  <si>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</si>
  <si>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</si>
  <si>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</si>
  <si>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</si>
  <si>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</si>
  <si>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</si>
  <si>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</si>
  <si>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</si>
  <si>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</si>
  <si>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</si>
  <si>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</si>
  <si>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</si>
  <si>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</si>
  <si>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</si>
  <si>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</si>
  <si>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</si>
  <si>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</si>
  <si>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</si>
  <si>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</si>
  <si>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</si>
  <si>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</si>
  <si>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</si>
  <si>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</si>
  <si>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</si>
  <si>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</si>
  <si>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</si>
  <si>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</si>
  <si>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</si>
  <si>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</si>
  <si>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</si>
  <si>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</si>
  <si>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</si>
  <si>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</si>
  <si>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</si>
  <si>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</si>
  <si>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</si>
  <si>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</si>
  <si>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</si>
  <si>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</si>
  <si>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</si>
  <si>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</si>
  <si>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</si>
  <si>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</si>
  <si>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</si>
  <si>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</si>
  <si>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</si>
  <si>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</si>
  <si>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</si>
  <si>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</si>
  <si>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</si>
  <si>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</si>
  <si>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</si>
  <si>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</si>
  <si>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</si>
  <si>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</si>
  <si>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</si>
  <si>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</si>
  <si>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</si>
  <si>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</si>
  <si>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</si>
  <si>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</si>
  <si>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</si>
  <si>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</si>
  <si>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</si>
  <si>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</si>
  <si>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</si>
  <si>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</si>
  <si>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</si>
  <si>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</si>
  <si>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</si>
  <si>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</si>
  <si>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</si>
  <si>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</si>
  <si>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</si>
  <si>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</si>
  <si>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</si>
  <si>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</si>
  <si>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</si>
  <si>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</si>
  <si>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</si>
  <si>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</si>
  <si>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</si>
  <si>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</si>
  <si>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</si>
  <si>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</si>
  <si>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</si>
  <si>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</si>
  <si>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</si>
  <si>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</si>
  <si>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</si>
  <si>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</si>
  <si>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</si>
  <si>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</si>
  <si>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</si>
  <si>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</si>
  <si>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</si>
  <si>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</si>
  <si>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</si>
  <si>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</si>
  <si>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</si>
  <si>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</si>
  <si>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</si>
  <si>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</si>
  <si>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</si>
  <si>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</si>
  <si>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</si>
  <si>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</si>
  <si>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</si>
  <si>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</si>
  <si>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</si>
  <si>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</si>
  <si>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</si>
  <si>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</si>
  <si>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</si>
  <si>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</si>
  <si>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</si>
  <si>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</si>
  <si>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</si>
  <si>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</si>
  <si>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</si>
  <si>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</si>
  <si>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</si>
  <si>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</si>
  <si>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</si>
  <si>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</si>
  <si>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</si>
  <si>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</si>
  <si>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</si>
  <si>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</si>
  <si>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</si>
  <si>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</si>
  <si>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</si>
  <si>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</si>
  <si>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</si>
  <si>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</si>
  <si>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</si>
  <si>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</si>
  <si>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</si>
  <si>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</si>
  <si>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</si>
  <si>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</si>
  <si>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</si>
  <si>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</si>
  <si>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</si>
  <si>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</si>
  <si>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</si>
  <si>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</si>
  <si>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</si>
  <si>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</si>
  <si>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</si>
  <si>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</si>
  <si>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</si>
  <si>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</si>
  <si>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</si>
  <si>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</si>
  <si>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</si>
  <si>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</si>
  <si>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</si>
  <si>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</si>
  <si>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</si>
  <si>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</si>
  <si>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</si>
  <si>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</si>
  <si>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</si>
  <si>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</si>
  <si>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</si>
  <si>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</si>
  <si>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</si>
  <si>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</si>
  <si>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</si>
  <si>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</si>
  <si>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</si>
  <si>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</si>
  <si>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</si>
  <si>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</si>
  <si>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</si>
  <si>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</si>
  <si>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</si>
  <si>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</si>
  <si>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</si>
  <si>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</si>
  <si>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</si>
  <si>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</si>
  <si>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</si>
  <si>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</si>
  <si>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</si>
  <si>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</si>
  <si>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</si>
  <si>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</si>
  <si>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</si>
  <si>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</si>
  <si>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</si>
  <si>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</si>
  <si>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</si>
  <si>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</si>
  <si>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</si>
  <si>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</si>
  <si>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</si>
  <si>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</si>
  <si>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</si>
  <si>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</si>
  <si>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</si>
  <si>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</si>
  <si>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</si>
  <si>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</si>
  <si>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</si>
  <si>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</si>
  <si>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</si>
  <si>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</si>
  <si>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</si>
  <si>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</si>
  <si>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</si>
  <si>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</si>
  <si>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</si>
  <si>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</si>
  <si>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</si>
  <si>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</si>
  <si>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</si>
  <si>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</si>
  <si>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</si>
  <si>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</si>
  <si>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</si>
  <si>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</si>
  <si>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</si>
  <si>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</si>
  <si>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</si>
  <si>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</si>
  <si>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</si>
  <si>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</si>
  <si>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</si>
  <si>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</si>
  <si>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</si>
  <si>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</si>
  <si>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</si>
  <si>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</si>
  <si>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</si>
  <si>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</si>
  <si>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</si>
  <si>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</si>
  <si>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</si>
  <si>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</si>
  <si>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</si>
  <si>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</si>
  <si>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</si>
  <si>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</si>
  <si>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</si>
  <si>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</si>
  <si>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</si>
  <si>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</si>
  <si>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</si>
  <si>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</si>
  <si>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</si>
  <si>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</si>
  <si>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</si>
  <si>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</si>
  <si>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</si>
  <si>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</si>
  <si>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</si>
  <si>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</si>
  <si>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</si>
  <si>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</si>
  <si>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</si>
  <si>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</si>
  <si>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</si>
  <si>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</si>
  <si>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</si>
  <si>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</si>
  <si>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</si>
  <si>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</si>
  <si>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</si>
  <si>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</si>
  <si>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</si>
  <si>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</si>
  <si>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</si>
  <si>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</si>
  <si>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</si>
  <si>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</si>
  <si>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</si>
  <si>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</si>
  <si>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</si>
  <si>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</si>
  <si>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</si>
  <si>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</si>
  <si>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</si>
  <si>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</si>
  <si>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</si>
  <si>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</si>
  <si>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</si>
  <si>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</si>
  <si>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</si>
  <si>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</si>
  <si>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</si>
  <si>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</si>
  <si>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</si>
  <si>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</si>
  <si>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</si>
  <si>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</si>
  <si>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</si>
  <si>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</si>
  <si>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</si>
  <si>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</si>
  <si>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</si>
  <si>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</si>
  <si>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</si>
  <si>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</si>
  <si>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</si>
  <si>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</si>
  <si>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</si>
  <si>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</si>
  <si>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</si>
  <si>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</si>
  <si>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</si>
  <si>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</si>
  <si>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</si>
  <si>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</si>
  <si>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</si>
  <si>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</si>
  <si>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</si>
  <si>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</si>
  <si>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</si>
  <si>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</si>
  <si>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</si>
  <si>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</si>
  <si>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</si>
  <si>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</si>
  <si>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</si>
  <si>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</si>
  <si>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</si>
  <si>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</si>
  <si>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</si>
  <si>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</si>
  <si>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</si>
  <si>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</si>
  <si>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</si>
  <si>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</si>
  <si>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</si>
  <si>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</si>
  <si>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</si>
  <si>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</si>
  <si>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</si>
  <si>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</si>
  <si>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</si>
  <si>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</si>
  <si>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</si>
  <si>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</si>
  <si>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</si>
  <si>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</si>
  <si>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</si>
  <si>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</si>
  <si>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</si>
  <si>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</si>
  <si>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</si>
  <si>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</si>
  <si>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</si>
  <si>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</si>
  <si>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</si>
  <si>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</si>
  <si>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</si>
  <si>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</si>
  <si>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</si>
  <si>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</si>
  <si>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</si>
  <si>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</si>
  <si>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</si>
  <si>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</si>
  <si>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</si>
  <si>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</si>
  <si>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</si>
  <si>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</si>
  <si>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</si>
  <si>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</si>
  <si>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</si>
  <si>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</si>
  <si>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</si>
  <si>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</si>
  <si>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</si>
  <si>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</si>
  <si>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</si>
  <si>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</si>
  <si>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</si>
  <si>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</si>
  <si>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</si>
  <si>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</si>
  <si>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</si>
  <si>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</si>
  <si>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</si>
  <si>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</si>
  <si>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</si>
  <si>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</si>
  <si>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</si>
  <si>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</si>
  <si>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</si>
  <si>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</si>
  <si>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</si>
  <si>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</si>
  <si>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</si>
  <si>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</si>
  <si>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</si>
  <si>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</si>
  <si>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</si>
  <si>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</si>
  <si>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</si>
  <si>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</si>
  <si>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</si>
  <si>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</si>
  <si>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</si>
  <si>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</si>
  <si>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</si>
  <si>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</si>
  <si>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</si>
  <si>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</si>
  <si>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</si>
  <si>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</si>
  <si>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</si>
  <si>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</si>
  <si>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</si>
  <si>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</si>
  <si>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</si>
  <si>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</si>
  <si>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</si>
  <si>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</si>
  <si>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</si>
  <si>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</si>
  <si>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</si>
  <si>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</si>
  <si>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</si>
  <si>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</si>
  <si>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</si>
  <si>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</si>
  <si>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</si>
  <si>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</si>
  <si>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</si>
  <si>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</si>
  <si>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</si>
  <si>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</si>
  <si>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</si>
  <si>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</si>
  <si>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</si>
  <si>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</si>
  <si>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</si>
  <si>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</si>
  <si>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</si>
  <si>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</si>
  <si>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</si>
  <si>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</si>
  <si>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</si>
  <si>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</si>
  <si>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</si>
  <si>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</si>
  <si>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</si>
  <si>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</si>
  <si>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</si>
  <si>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</si>
  <si>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</si>
  <si>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</si>
  <si>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</si>
  <si>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</si>
  <si>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</si>
  <si>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</si>
  <si>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</si>
  <si>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</si>
  <si>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</si>
  <si>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</si>
  <si>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</si>
  <si>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</si>
  <si>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</si>
  <si>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</si>
  <si>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</si>
  <si>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</si>
  <si>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</si>
  <si>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</si>
  <si>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</si>
  <si>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</si>
  <si>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</si>
  <si>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</si>
  <si>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</si>
  <si>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</si>
  <si>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</si>
  <si>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</si>
  <si>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</si>
  <si>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</si>
  <si>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</si>
  <si>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</si>
  <si>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</si>
  <si>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</si>
  <si>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</si>
  <si>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</si>
  <si>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</si>
  <si>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</si>
  <si>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</si>
  <si>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</si>
  <si>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</si>
  <si>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</si>
  <si>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</si>
  <si>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</si>
  <si>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</si>
  <si>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</si>
  <si>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</si>
  <si>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</si>
  <si>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</si>
  <si>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</si>
  <si>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</si>
  <si>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</si>
  <si>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</si>
  <si>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</si>
  <si>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</si>
  <si>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</si>
  <si>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</si>
  <si>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</si>
  <si>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</si>
  <si>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</si>
  <si>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</si>
  <si>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</si>
  <si>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</si>
  <si>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</si>
  <si>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</si>
  <si>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</si>
  <si>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</si>
  <si>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</si>
  <si>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</si>
  <si>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</si>
  <si>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</si>
  <si>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</si>
  <si>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</si>
  <si>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</si>
  <si>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</si>
  <si>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</si>
  <si>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</si>
  <si>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</si>
  <si>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</si>
  <si>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</si>
  <si>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</si>
  <si>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</si>
  <si>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</si>
  <si>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</si>
  <si>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</si>
  <si>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</si>
  <si>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</si>
  <si>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</si>
  <si>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</si>
  <si>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</si>
  <si>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</si>
  <si>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</si>
  <si>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</si>
  <si>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</si>
  <si>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</si>
  <si>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</si>
  <si>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</si>
  <si>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</si>
  <si>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</si>
  <si>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</si>
  <si>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</si>
  <si>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</si>
  <si>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</si>
  <si>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</si>
  <si>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</si>
  <si>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</si>
  <si>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</si>
  <si>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</si>
  <si>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</si>
  <si>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</si>
  <si>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</si>
  <si>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</si>
  <si>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</si>
  <si>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</si>
  <si>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</si>
  <si>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</si>
  <si>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</si>
  <si>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</si>
  <si>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</si>
  <si>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</si>
  <si>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</si>
  <si>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</si>
  <si>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</si>
  <si>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</si>
  <si>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</si>
  <si>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</si>
  <si>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</si>
  <si>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</si>
  <si>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</si>
  <si>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</si>
  <si>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</si>
  <si>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</si>
  <si>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</si>
  <si>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</si>
  <si>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</si>
  <si>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</si>
  <si>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</si>
  <si>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</si>
  <si>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</si>
  <si>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</si>
  <si>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</si>
  <si>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</si>
  <si>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</si>
  <si>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</si>
  <si>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</si>
  <si>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</si>
  <si>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</si>
  <si>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</si>
  <si>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</si>
  <si>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</si>
  <si>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</si>
  <si>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</si>
  <si>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</si>
  <si>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</si>
  <si>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</si>
  <si>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</si>
  <si>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</si>
  <si>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</si>
  <si>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</si>
  <si>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</si>
  <si>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</si>
  <si>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</si>
  <si>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</si>
  <si>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</si>
  <si>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</si>
  <si>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</si>
  <si>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</si>
  <si>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</si>
  <si>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</si>
  <si>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</si>
  <si>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</si>
  <si>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</si>
  <si>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</si>
  <si>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</si>
  <si>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</si>
  <si>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</si>
  <si>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</si>
  <si>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</si>
  <si>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</si>
  <si>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</si>
  <si>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</si>
  <si>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</si>
  <si>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</si>
  <si>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</si>
  <si>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</si>
  <si>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</si>
  <si>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</si>
  <si>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</si>
  <si>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</si>
  <si>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</si>
  <si>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</si>
  <si>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</si>
  <si>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</si>
  <si>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</si>
  <si>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</si>
  <si>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</si>
  <si>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</si>
  <si>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</si>
  <si>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</si>
  <si>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</si>
  <si>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</si>
  <si>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</si>
  <si>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</si>
  <si>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</si>
  <si>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</si>
  <si>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</si>
  <si>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</si>
  <si>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</si>
  <si>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</si>
  <si>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</si>
  <si>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</si>
  <si>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</si>
  <si>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</si>
  <si>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</si>
  <si>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</si>
  <si>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</si>
  <si>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</si>
  <si>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</si>
  <si>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</si>
  <si>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</si>
  <si>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</si>
  <si>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</si>
  <si>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</si>
  <si>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</si>
  <si>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</si>
  <si>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</si>
  <si>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</si>
  <si>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</si>
  <si>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</si>
  <si>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</si>
  <si>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</si>
  <si>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</si>
  <si>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</si>
  <si>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</si>
  <si>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</si>
  <si>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</si>
  <si>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</si>
  <si>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</si>
  <si>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</si>
  <si>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</si>
  <si>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</si>
  <si>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</si>
  <si>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</si>
  <si>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</si>
  <si>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</si>
  <si>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</si>
  <si>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</si>
  <si>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</si>
  <si>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</si>
  <si>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</si>
  <si>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</si>
  <si>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</si>
  <si>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</si>
  <si>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</si>
  <si>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</si>
  <si>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</si>
  <si>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</si>
  <si>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</si>
  <si>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</si>
  <si>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</si>
  <si>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</si>
  <si>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</si>
  <si>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</si>
  <si>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</si>
  <si>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</si>
  <si>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</si>
  <si>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</si>
  <si>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</si>
  <si>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</si>
  <si>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</si>
  <si>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</si>
  <si>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</si>
  <si>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</si>
  <si>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</si>
  <si>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</si>
  <si>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</si>
  <si>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</si>
  <si>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</si>
  <si>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</si>
  <si>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</si>
  <si>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</si>
  <si>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</si>
  <si>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</si>
  <si>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</si>
  <si>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</si>
  <si>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</si>
  <si>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</si>
  <si>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</si>
  <si>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</si>
  <si>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</si>
  <si>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</si>
  <si>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</si>
  <si>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</si>
  <si>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</si>
  <si>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</si>
  <si>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</si>
  <si>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</si>
  <si>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</si>
  <si>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</si>
  <si>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</si>
  <si>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</si>
  <si>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</si>
  <si>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</si>
  <si>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</si>
  <si>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</si>
  <si>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</si>
  <si>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</si>
  <si>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</si>
  <si>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</si>
  <si>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</si>
  <si>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</si>
  <si>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</si>
  <si>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</si>
  <si>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</si>
  <si>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</si>
  <si>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</si>
  <si>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</si>
  <si>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</si>
  <si>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</si>
  <si>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</si>
  <si>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</si>
  <si>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</si>
  <si>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</si>
  <si>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</si>
  <si>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</si>
  <si>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</si>
  <si>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</si>
  <si>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</si>
  <si>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</si>
  <si>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</si>
  <si>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</si>
  <si>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</si>
  <si>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</si>
  <si>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</si>
  <si>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</si>
  <si>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</si>
  <si>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</si>
  <si>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</si>
  <si>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</si>
  <si>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</si>
  <si>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</si>
  <si>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</si>
  <si>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</si>
  <si>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</si>
  <si>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</si>
  <si>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</si>
  <si>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</si>
  <si>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</si>
  <si>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</si>
  <si>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</si>
  <si>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</si>
  <si>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</si>
  <si>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</si>
  <si>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</si>
  <si>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</si>
  <si>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</si>
  <si>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</si>
  <si>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</si>
  <si>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</si>
  <si>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</si>
  <si>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</si>
  <si>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</si>
  <si>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</si>
  <si>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</si>
  <si>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</si>
  <si>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</si>
  <si>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</si>
  <si>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</si>
  <si>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</si>
  <si>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</si>
  <si>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</si>
  <si>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</si>
  <si>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</si>
  <si>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</si>
  <si>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</si>
  <si>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</si>
  <si>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</si>
  <si>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</si>
  <si>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</si>
  <si>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</si>
  <si>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</si>
  <si>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</si>
  <si>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</si>
  <si>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</si>
  <si>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</si>
  <si>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</si>
  <si>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</si>
  <si>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</si>
  <si>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</si>
  <si>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</si>
  <si>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</si>
  <si>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</si>
  <si>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</si>
  <si>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</si>
  <si>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</si>
  <si>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</si>
  <si>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</si>
  <si>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</si>
  <si>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</si>
  <si>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</si>
  <si>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</si>
  <si>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</si>
  <si>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</si>
  <si>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</si>
  <si>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</si>
  <si>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</si>
  <si>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</si>
  <si>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</si>
  <si>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</si>
  <si>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</si>
  <si>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</si>
  <si>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</si>
  <si>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</si>
  <si>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</si>
  <si>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</si>
  <si>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</si>
  <si>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</si>
  <si>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</si>
  <si>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</si>
  <si>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</si>
  <si>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</si>
  <si>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</si>
  <si>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</si>
  <si>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</si>
  <si>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</si>
  <si>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</si>
  <si>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</si>
  <si>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</si>
  <si>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</si>
  <si>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</si>
  <si>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</si>
  <si>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</si>
  <si>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</si>
  <si>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</si>
  <si>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</si>
  <si>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</si>
  <si>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</si>
  <si>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</si>
  <si>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</si>
  <si>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</si>
  <si>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</si>
  <si>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</si>
  <si>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</si>
  <si>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</si>
  <si>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</si>
  <si>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</si>
  <si>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</si>
  <si>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</si>
  <si>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</si>
  <si>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</si>
  <si>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</si>
  <si>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</si>
  <si>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</si>
  <si>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</si>
  <si>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</si>
  <si>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</si>
  <si>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</si>
  <si>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</si>
  <si>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</si>
  <si>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</si>
  <si>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</si>
  <si>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</si>
  <si>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</si>
  <si>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</si>
  <si>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</si>
  <si>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</si>
  <si>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</si>
  <si>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</si>
  <si>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</si>
  <si>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</si>
  <si>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</si>
  <si>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</si>
  <si>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</si>
  <si>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</si>
  <si>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</si>
  <si>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</si>
  <si>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</si>
  <si>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</si>
  <si>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</si>
  <si>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</si>
  <si>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</si>
  <si>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</si>
  <si>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</si>
  <si>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</si>
  <si>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</si>
  <si>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</si>
  <si>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</si>
  <si>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</si>
  <si>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</si>
  <si>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</si>
  <si>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</si>
  <si>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</si>
  <si>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</si>
  <si>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</si>
  <si>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</si>
  <si>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</si>
  <si>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</si>
  <si>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</si>
  <si>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</si>
  <si>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</si>
  <si>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</si>
  <si>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</si>
  <si>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</si>
  <si>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</si>
  <si>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</si>
  <si>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</si>
  <si>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</si>
  <si>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</si>
  <si>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</si>
  <si>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</si>
  <si>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</si>
  <si>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</si>
  <si>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</si>
  <si>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</si>
  <si>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</si>
  <si>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</si>
  <si>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</si>
  <si>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</si>
  <si>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</si>
  <si>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</si>
  <si>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</si>
  <si>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</si>
  <si>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</si>
  <si>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</si>
  <si>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</si>
  <si>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</si>
  <si>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</si>
  <si>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</si>
  <si>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</si>
  <si>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</si>
  <si>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</si>
  <si>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</si>
  <si>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</si>
  <si>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</si>
  <si>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</si>
  <si>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</si>
  <si>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</si>
  <si>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</si>
  <si>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</si>
  <si>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</si>
  <si>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</si>
  <si>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</si>
  <si>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</si>
  <si>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</si>
  <si>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</si>
  <si>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</si>
  <si>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</si>
  <si>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</si>
  <si>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</si>
  <si>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</si>
  <si>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</si>
  <si>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</si>
  <si>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</si>
  <si>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</si>
  <si>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</si>
  <si>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</si>
  <si>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</si>
  <si>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</si>
  <si>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</si>
  <si>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</si>
  <si>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</si>
  <si>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</si>
  <si>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</si>
  <si>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</si>
  <si>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</si>
  <si>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</si>
  <si>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</si>
  <si>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</si>
  <si>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</si>
  <si>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</si>
  <si>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</si>
  <si>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</si>
  <si>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</si>
  <si>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</si>
  <si>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</si>
  <si>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</si>
  <si>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</si>
  <si>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</si>
  <si>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</si>
  <si>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</si>
  <si>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</si>
  <si>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</si>
  <si>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</si>
  <si>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</si>
  <si>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</si>
  <si>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</si>
  <si>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</si>
  <si>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</si>
  <si>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</si>
  <si>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</si>
  <si>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</si>
  <si>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</si>
  <si>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</si>
  <si>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</si>
  <si>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</si>
  <si>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</si>
  <si>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</si>
  <si>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</si>
  <si>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</si>
  <si>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</si>
  <si>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</si>
  <si>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</si>
  <si>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</si>
  <si>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</si>
  <si>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</si>
  <si>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</si>
  <si>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</si>
  <si>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</si>
  <si>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</si>
  <si>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</si>
  <si>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</si>
  <si>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</si>
  <si>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</si>
  <si>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</si>
  <si>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</si>
  <si>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</si>
  <si>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</si>
  <si>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</si>
  <si>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</si>
  <si>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</si>
  <si>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</si>
  <si>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</si>
  <si>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</si>
  <si>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</si>
  <si>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</si>
  <si>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</si>
  <si>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</si>
  <si>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</si>
  <si>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</si>
  <si>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</si>
  <si>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</si>
  <si>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</si>
  <si>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</si>
  <si>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</si>
  <si>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</si>
  <si>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</si>
  <si>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</si>
  <si>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</si>
  <si>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</si>
  <si>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</si>
  <si>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</si>
  <si>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</si>
  <si>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</si>
  <si>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</si>
  <si>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</si>
  <si>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</si>
  <si>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</si>
  <si>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</si>
  <si>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</si>
  <si>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</si>
  <si>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</si>
  <si>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</si>
  <si>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</si>
  <si>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</si>
  <si>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</si>
  <si>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</si>
  <si>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</si>
  <si>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</si>
  <si>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</si>
  <si>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</si>
  <si>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</si>
  <si>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</si>
  <si>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</si>
  <si>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</si>
  <si>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</si>
  <si>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</si>
  <si>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</si>
  <si>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</si>
  <si>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</si>
  <si>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</si>
  <si>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</si>
  <si>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</si>
  <si>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</si>
  <si>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</si>
  <si>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</si>
  <si>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</si>
  <si>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</si>
  <si>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</si>
  <si>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</si>
  <si>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</si>
  <si>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</si>
  <si>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</si>
  <si>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</si>
  <si>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</si>
  <si>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</si>
  <si>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</si>
  <si>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</si>
  <si>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</si>
  <si>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</si>
  <si>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</si>
  <si>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</si>
  <si>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</si>
  <si>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</si>
  <si>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</si>
  <si>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</si>
  <si>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</si>
  <si>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</si>
  <si>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</si>
  <si>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</si>
  <si>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</si>
  <si>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</si>
  <si>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</si>
  <si>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</si>
  <si>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</si>
  <si>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</si>
  <si>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</si>
  <si>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</si>
  <si>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</si>
  <si>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</si>
  <si>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</si>
  <si>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</si>
  <si>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</si>
  <si>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</si>
  <si>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</si>
  <si>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</si>
  <si>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</si>
  <si>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</si>
  <si>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</si>
  <si>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</si>
  <si>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</si>
  <si>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</si>
  <si>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</si>
  <si>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</si>
  <si>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</si>
  <si>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</si>
  <si>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</si>
  <si>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</si>
  <si>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</si>
  <si>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</si>
  <si>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</si>
  <si>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</si>
  <si>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</si>
  <si>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</si>
  <si>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</si>
  <si>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</si>
  <si>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</si>
  <si>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</si>
  <si>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</si>
  <si>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</si>
  <si>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</si>
  <si>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</si>
  <si>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</si>
  <si>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</si>
  <si>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</si>
  <si>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</si>
  <si>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</si>
  <si>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</si>
  <si>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</si>
  <si>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</si>
  <si>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</si>
  <si>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</si>
  <si>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</si>
  <si>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</si>
  <si>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</si>
  <si>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</si>
  <si>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</si>
  <si>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</si>
  <si>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</si>
  <si>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</si>
  <si>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</si>
  <si>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</si>
  <si>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</si>
  <si>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</si>
  <si>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</si>
  <si>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</si>
  <si>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</si>
  <si>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</si>
  <si>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</si>
  <si>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</si>
  <si>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</si>
  <si>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</si>
  <si>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</si>
  <si>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</si>
  <si>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</si>
  <si>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</si>
  <si>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</si>
  <si>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</si>
  <si>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</si>
  <si>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</si>
  <si>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</si>
  <si>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</si>
  <si>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</si>
  <si>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</si>
  <si>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</si>
  <si>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</si>
  <si>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</si>
  <si>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</si>
  <si>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</si>
  <si>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</si>
  <si>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</si>
  <si>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</si>
  <si>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</si>
  <si>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</si>
  <si>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</si>
  <si>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</si>
  <si>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</si>
  <si>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</si>
  <si>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</si>
  <si>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</si>
  <si>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</si>
  <si>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</si>
  <si>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</si>
  <si>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</si>
  <si>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</si>
  <si>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</si>
  <si>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</si>
  <si>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</si>
  <si>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</si>
  <si>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</si>
  <si>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</si>
  <si>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</si>
  <si>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</si>
  <si>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</si>
  <si>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</si>
  <si>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</si>
  <si>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</si>
  <si>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</si>
  <si>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</si>
  <si>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</si>
  <si>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</si>
  <si>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</si>
  <si>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</si>
  <si>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</si>
  <si>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</si>
  <si>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</si>
  <si>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</si>
  <si>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</si>
  <si>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</si>
  <si>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</si>
  <si>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</si>
  <si>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</si>
  <si>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</si>
  <si>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</si>
  <si>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</si>
  <si>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</si>
  <si>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</si>
  <si>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</si>
  <si>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</si>
  <si>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</si>
  <si>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</si>
  <si>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</si>
  <si>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</si>
  <si>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</si>
  <si>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</si>
  <si>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</si>
  <si>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</si>
  <si>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</si>
  <si>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</si>
  <si>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</si>
  <si>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</si>
  <si>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</si>
  <si>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</si>
  <si>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</si>
  <si>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</si>
  <si>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</si>
  <si>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</si>
  <si>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</si>
  <si>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</si>
  <si>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</si>
  <si>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</si>
  <si>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</si>
  <si>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</si>
  <si>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</si>
  <si>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</si>
  <si>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</si>
  <si>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</si>
  <si>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</si>
  <si>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</si>
  <si>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</si>
  <si>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</si>
  <si>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</si>
  <si>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</si>
  <si>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</si>
  <si>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</si>
  <si>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</si>
  <si>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</si>
  <si>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</si>
  <si>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</si>
  <si>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</si>
  <si>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</si>
  <si>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</si>
  <si>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</si>
  <si>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</si>
  <si>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</si>
  <si>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</si>
  <si>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</si>
  <si>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</si>
  <si>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</si>
  <si>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</si>
  <si>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</si>
  <si>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</si>
  <si>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</si>
  <si>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</si>
  <si>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</si>
  <si>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</si>
  <si>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</si>
  <si>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</si>
  <si>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</si>
  <si>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</si>
  <si>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</si>
  <si>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</si>
  <si>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</si>
  <si>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</si>
  <si>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</si>
  <si>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</si>
  <si>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</si>
  <si>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</si>
  <si>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</si>
  <si>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</si>
  <si>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</si>
  <si>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</si>
  <si>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</si>
  <si>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</si>
  <si>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</si>
  <si>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</si>
  <si>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</si>
  <si>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</si>
  <si>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</si>
  <si>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</si>
  <si>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</si>
  <si>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</si>
  <si>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</si>
  <si>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</si>
  <si>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</si>
  <si>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</si>
  <si>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</si>
  <si>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</si>
  <si>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</si>
  <si>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</si>
  <si>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</si>
  <si>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</si>
  <si>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</si>
  <si>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</si>
  <si>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</si>
  <si>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</si>
  <si>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</si>
  <si>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</si>
  <si>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</si>
  <si>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</si>
  <si>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</si>
  <si>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</si>
  <si>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</si>
  <si>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</si>
  <si>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</si>
  <si>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</si>
  <si>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</si>
  <si>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</si>
  <si>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</si>
  <si>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</si>
  <si>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</si>
  <si>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</si>
  <si>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</si>
  <si>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</si>
  <si>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</si>
  <si>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</si>
  <si>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</si>
  <si>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</si>
  <si>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</si>
  <si>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</si>
  <si>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</si>
  <si>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</si>
  <si>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</si>
  <si>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</si>
  <si>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</si>
  <si>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</si>
  <si>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</si>
  <si>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</si>
  <si>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</si>
  <si>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</si>
  <si>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</si>
  <si>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</si>
  <si>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</si>
  <si>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</si>
  <si>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</si>
  <si>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</si>
  <si>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</si>
  <si>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</si>
  <si>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</si>
  <si>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</si>
  <si>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</si>
  <si>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</si>
  <si>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</si>
  <si>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</si>
  <si>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</si>
  <si>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</si>
  <si>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</si>
  <si>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</si>
  <si>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</si>
  <si>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</si>
  <si>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</si>
  <si>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</si>
  <si>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</si>
  <si>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</si>
  <si>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</si>
  <si>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</si>
  <si>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</si>
  <si>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</si>
  <si>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</si>
  <si>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</si>
  <si>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</si>
  <si>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</si>
  <si>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</si>
  <si>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</si>
  <si>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</si>
  <si>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</si>
  <si>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</si>
  <si>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</si>
  <si>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</si>
  <si>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</si>
  <si>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</si>
  <si>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</si>
  <si>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</si>
  <si>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</si>
  <si>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</si>
  <si>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</si>
  <si>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</si>
  <si>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</si>
  <si>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</si>
  <si>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</si>
  <si>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</si>
  <si>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</si>
  <si>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</si>
  <si>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</si>
  <si>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</si>
  <si>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</si>
  <si>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</si>
  <si>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</si>
  <si>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</si>
  <si>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</si>
  <si>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</si>
  <si>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</si>
  <si>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</si>
  <si>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</si>
  <si>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</si>
  <si>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</si>
  <si>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</si>
  <si>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</si>
  <si>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</si>
  <si>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</si>
  <si>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</si>
  <si>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</si>
  <si>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</si>
  <si>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</si>
  <si>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</si>
  <si>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</si>
  <si>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</si>
  <si>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</si>
  <si>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</si>
  <si>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</si>
  <si>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</si>
  <si>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</si>
  <si>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</si>
  <si>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</si>
  <si>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</si>
  <si>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</si>
  <si>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</si>
  <si>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</si>
  <si>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</si>
  <si>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</si>
  <si>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</si>
  <si>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</si>
  <si>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</si>
  <si>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</si>
  <si>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</si>
  <si>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</si>
  <si>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</si>
  <si>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</si>
  <si>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</si>
  <si>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</si>
  <si>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</si>
  <si>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</si>
  <si>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</si>
  <si>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</si>
  <si>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</si>
  <si>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</si>
  <si>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</si>
  <si>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</si>
  <si>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</si>
  <si>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</si>
  <si>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</si>
  <si>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</si>
  <si>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</si>
  <si>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</si>
  <si>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</si>
  <si>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</si>
  <si>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</si>
  <si>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</si>
  <si>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</si>
  <si>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</si>
  <si>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</si>
  <si>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</si>
  <si>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</si>
  <si>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</si>
  <si>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</si>
  <si>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</si>
  <si>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</si>
  <si>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</si>
  <si>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</si>
  <si>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</si>
  <si>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</si>
  <si>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</si>
  <si>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</si>
  <si>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</si>
  <si>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</si>
  <si>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</si>
  <si>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</si>
  <si>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</si>
  <si>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</si>
  <si>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</si>
  <si>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</si>
  <si>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</si>
  <si>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</si>
  <si>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</si>
  <si>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</si>
  <si>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</si>
  <si>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</si>
  <si>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</si>
  <si>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</si>
  <si>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</si>
  <si>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</si>
  <si>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</si>
  <si>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</si>
  <si>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</si>
  <si>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</si>
  <si>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</si>
  <si>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</si>
  <si>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</si>
  <si>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</si>
  <si>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</si>
  <si>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</si>
  <si>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</si>
  <si>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</si>
  <si>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</si>
  <si>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</si>
  <si>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</si>
  <si>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</si>
  <si>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</si>
  <si>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</si>
  <si>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</si>
  <si>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</si>
  <si>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</si>
  <si>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</si>
  <si>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</si>
  <si>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</si>
  <si>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</si>
  <si>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</si>
  <si>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</si>
  <si>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</si>
  <si>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</si>
  <si>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</si>
  <si>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</si>
  <si>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</si>
  <si>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</si>
  <si>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</si>
  <si>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</si>
  <si>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</si>
  <si>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</si>
  <si>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</si>
  <si>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</si>
  <si>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</si>
  <si>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</si>
  <si>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</si>
  <si>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</si>
  <si>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</si>
  <si>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</si>
  <si>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</si>
  <si>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</si>
  <si>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</si>
  <si>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</si>
  <si>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</si>
  <si>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</si>
  <si>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</si>
  <si>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</si>
  <si>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</si>
  <si>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</si>
  <si>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</si>
  <si>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</si>
  <si>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</si>
  <si>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</si>
  <si>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</si>
  <si>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</si>
  <si>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</si>
  <si>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</si>
  <si>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</si>
  <si>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</si>
  <si>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</si>
  <si>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</si>
  <si>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</si>
  <si>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</si>
  <si>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</si>
  <si>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</si>
  <si>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</si>
  <si>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</si>
  <si>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</si>
  <si>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</si>
  <si>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</si>
  <si>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</si>
  <si>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</si>
  <si>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</si>
  <si>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</si>
  <si>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</si>
  <si>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</si>
  <si>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</si>
  <si>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</si>
  <si>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</si>
  <si>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</si>
  <si>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</si>
  <si>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</si>
  <si>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</si>
  <si>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</si>
  <si>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</si>
  <si>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</si>
  <si>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</si>
  <si>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</si>
  <si>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</si>
  <si>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</si>
  <si>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</si>
  <si>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</si>
  <si>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</si>
  <si>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</si>
  <si>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</si>
  <si>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</si>
  <si>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</si>
  <si>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</si>
  <si>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</si>
  <si>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</si>
  <si>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</si>
  <si>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</si>
  <si>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</si>
  <si>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</si>
  <si>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</si>
  <si>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</si>
  <si>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</si>
  <si>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</si>
  <si>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</si>
  <si>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</si>
  <si>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</si>
  <si>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</si>
  <si>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</si>
  <si>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</si>
  <si>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</si>
  <si>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</si>
  <si>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</si>
  <si>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</si>
  <si>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</si>
  <si>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</si>
  <si>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</si>
  <si>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</si>
  <si>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</si>
  <si>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</si>
  <si>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</si>
  <si>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</si>
  <si>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</si>
  <si>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</si>
  <si>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</si>
  <si>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</si>
  <si>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</si>
  <si>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</si>
  <si>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</si>
  <si>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</si>
  <si>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</si>
  <si>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</si>
  <si>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</si>
  <si>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</si>
  <si>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</si>
  <si>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</si>
  <si>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</si>
  <si>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</si>
  <si>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</si>
  <si>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</si>
  <si>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</si>
  <si>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</si>
  <si>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</si>
  <si>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</si>
  <si>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</si>
  <si>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</si>
  <si>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</si>
  <si>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</si>
  <si>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</si>
  <si>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</si>
  <si>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</si>
  <si>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</si>
  <si>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</si>
  <si>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</si>
  <si>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</si>
  <si>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</si>
  <si>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</si>
  <si>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</si>
  <si>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</si>
  <si>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</si>
  <si>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</si>
  <si>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</si>
  <si>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</si>
  <si>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</si>
  <si>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</si>
  <si>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</si>
  <si>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</si>
  <si>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</si>
  <si>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</si>
  <si>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</si>
  <si>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</si>
  <si>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</si>
  <si>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</si>
  <si>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</si>
  <si>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</si>
  <si>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</si>
  <si>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</si>
  <si>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</si>
  <si>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</si>
  <si>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</si>
  <si>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</si>
  <si>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</si>
  <si>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</si>
  <si>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</si>
  <si>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</si>
  <si>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</si>
  <si>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</si>
  <si>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</si>
  <si>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</si>
  <si>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</si>
  <si>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</si>
  <si>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</si>
  <si>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</si>
  <si>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</si>
  <si>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</si>
  <si>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</si>
  <si>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</si>
  <si>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</si>
  <si>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</si>
  <si>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</si>
  <si>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</si>
  <si>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</si>
  <si>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</si>
  <si>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</si>
  <si>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</si>
  <si>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</si>
  <si>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</si>
  <si>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</si>
  <si>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</si>
  <si>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</si>
  <si>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</si>
  <si>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</si>
  <si>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</si>
  <si>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</si>
  <si>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</si>
  <si>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</si>
  <si>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</si>
  <si>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</si>
  <si>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</si>
  <si>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</si>
  <si>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</si>
  <si>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</si>
  <si>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</si>
  <si>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</si>
  <si>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</si>
  <si>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</si>
  <si>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</si>
  <si>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</si>
  <si>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</si>
  <si>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</si>
  <si>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</si>
  <si>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</si>
  <si>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</si>
  <si>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</si>
  <si>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</si>
  <si>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</si>
  <si>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</si>
  <si>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</si>
  <si>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</si>
  <si>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</si>
  <si>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</si>
  <si>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</si>
  <si>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</si>
  <si>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</si>
  <si>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</si>
  <si>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</si>
  <si>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</si>
  <si>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</si>
  <si>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</si>
  <si>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</si>
  <si>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</si>
  <si>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</si>
  <si>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</si>
  <si>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</si>
  <si>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</si>
  <si>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</si>
  <si>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</si>
  <si>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</si>
  <si>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</si>
  <si>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</si>
  <si>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</si>
  <si>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</si>
  <si>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</si>
  <si>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</si>
  <si>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</si>
  <si>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</si>
  <si>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</si>
  <si>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</si>
  <si>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</si>
  <si>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</si>
  <si>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</si>
  <si>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</si>
  <si>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</si>
  <si>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</si>
  <si>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</si>
  <si>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</si>
  <si>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</si>
  <si>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</si>
  <si>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</si>
  <si>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</si>
  <si>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</si>
  <si>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</si>
  <si>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</si>
  <si>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</si>
  <si>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</si>
  <si>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</si>
  <si>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</si>
  <si>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</si>
  <si>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</si>
  <si>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</si>
  <si>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</si>
  <si>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</si>
  <si>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</si>
  <si>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</si>
  <si>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</si>
  <si>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</si>
  <si>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</si>
  <si>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</si>
  <si>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</si>
  <si>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</si>
  <si>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</si>
  <si>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</si>
  <si>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</si>
  <si>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</si>
  <si>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</si>
  <si>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</si>
  <si>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</si>
  <si>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</si>
  <si>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</si>
  <si>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</si>
  <si>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</si>
  <si>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</si>
  <si>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</si>
  <si>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</si>
  <si>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</si>
  <si>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</si>
  <si>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</si>
  <si>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</si>
  <si>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</si>
  <si>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</si>
  <si>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</si>
  <si>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</si>
  <si>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</si>
  <si>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</si>
  <si>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</si>
  <si>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</si>
  <si>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</si>
  <si>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</si>
  <si>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</si>
  <si>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</si>
  <si>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</si>
  <si>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</si>
  <si>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</si>
  <si>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</si>
  <si>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</si>
  <si>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</si>
  <si>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</si>
  <si>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</si>
  <si>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</si>
  <si>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</si>
  <si>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</si>
  <si>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</si>
  <si>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</si>
  <si>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</si>
  <si>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</si>
  <si>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</si>
  <si>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</si>
  <si>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</si>
  <si>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</si>
  <si>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</si>
  <si>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</si>
  <si>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</si>
  <si>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</si>
  <si>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</si>
  <si>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</si>
  <si>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</si>
  <si>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</si>
  <si>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</si>
  <si>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</si>
  <si>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</si>
  <si>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</si>
  <si>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</si>
  <si>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</si>
  <si>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</si>
  <si>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</si>
  <si>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</si>
  <si>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</si>
  <si>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</si>
  <si>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</si>
  <si>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</si>
  <si>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</si>
  <si>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</si>
  <si>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</si>
  <si>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</si>
  <si>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</si>
  <si>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</si>
  <si>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</si>
  <si>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</si>
  <si>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</si>
  <si>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</si>
  <si>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</si>
  <si>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</si>
  <si>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</si>
  <si>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</si>
  <si>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</si>
  <si>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</si>
  <si>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</si>
  <si>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</si>
  <si>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</si>
  <si>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</si>
  <si>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</si>
  <si>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</si>
  <si>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</si>
  <si>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</si>
  <si>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</si>
  <si>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</si>
  <si>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</si>
  <si>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</si>
  <si>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</si>
  <si>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</si>
  <si>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</si>
  <si>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</si>
  <si>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</si>
  <si>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</si>
  <si>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</si>
  <si>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</si>
  <si>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</si>
  <si>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</si>
  <si>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</si>
  <si>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</si>
  <si>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</si>
  <si>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</si>
  <si>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</si>
  <si>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</si>
  <si>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</si>
  <si>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</si>
  <si>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</si>
  <si>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</si>
  <si>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</si>
  <si>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</si>
  <si>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</si>
  <si>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</si>
  <si>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</si>
  <si>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</si>
  <si>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</si>
  <si>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</si>
  <si>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</si>
  <si>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</si>
  <si>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</si>
  <si>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</si>
  <si>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</si>
  <si>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</si>
  <si>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</si>
  <si>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</si>
  <si>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</si>
  <si>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</si>
  <si>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</si>
  <si>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</si>
  <si>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</si>
  <si>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</si>
  <si>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</si>
  <si>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</si>
  <si>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</si>
  <si>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</si>
  <si>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</si>
  <si>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</si>
  <si>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</si>
  <si>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</si>
  <si>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</si>
  <si>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</si>
  <si>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</si>
  <si>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</si>
  <si>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</si>
  <si>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</si>
  <si>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</si>
  <si>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</si>
  <si>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</si>
  <si>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</si>
  <si>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</si>
  <si>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</si>
  <si>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</si>
  <si>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</si>
  <si>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</si>
  <si>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</si>
  <si>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</si>
  <si>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</si>
  <si>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</si>
  <si>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</si>
  <si>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</si>
  <si>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</si>
  <si>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</si>
  <si>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</si>
  <si>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</si>
  <si>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</si>
  <si>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</si>
  <si>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</si>
  <si>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</si>
  <si>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</si>
  <si>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</si>
  <si>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</si>
  <si>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</si>
  <si>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</si>
  <si>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</si>
  <si>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</si>
  <si>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</si>
  <si>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</si>
  <si>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</si>
  <si>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</si>
  <si>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</si>
  <si>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</si>
  <si>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</si>
  <si>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</si>
  <si>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</si>
  <si>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</si>
  <si>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</si>
  <si>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</si>
  <si>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</si>
  <si>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</si>
  <si>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</si>
  <si>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</si>
  <si>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</si>
  <si>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</si>
  <si>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</si>
  <si>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</si>
  <si>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</si>
  <si>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</si>
  <si>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</si>
  <si>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</si>
  <si>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</si>
  <si>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</si>
  <si>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</si>
  <si>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</si>
  <si>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</si>
  <si>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</si>
  <si>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</si>
  <si>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</si>
  <si>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</si>
  <si>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</si>
  <si>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</si>
  <si>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</si>
  <si>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</si>
  <si>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</si>
  <si>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</si>
  <si>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</si>
  <si>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</si>
  <si>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</si>
  <si>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</si>
  <si>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</si>
  <si>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</si>
  <si>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</si>
  <si>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</si>
  <si>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</si>
  <si>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</si>
  <si>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</si>
  <si>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</si>
  <si>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</si>
  <si>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</si>
  <si>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</si>
  <si>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</si>
  <si>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</si>
  <si>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</si>
  <si>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</si>
  <si>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</si>
  <si>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</si>
  <si>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</si>
  <si>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</si>
  <si>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</si>
  <si>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</si>
  <si>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</si>
  <si>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</si>
  <si>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</si>
  <si>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</si>
  <si>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</si>
  <si>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</si>
  <si>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</si>
  <si>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</si>
  <si>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</si>
  <si>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</si>
  <si>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</si>
  <si>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</si>
  <si>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</si>
  <si>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</si>
  <si>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</si>
  <si>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</si>
  <si>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</si>
  <si>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</si>
  <si>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</si>
  <si>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</si>
  <si>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</si>
  <si>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</si>
  <si>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</si>
  <si>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</si>
  <si>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</si>
  <si>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</si>
  <si>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</si>
  <si>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</si>
  <si>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</si>
  <si>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</si>
  <si>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</si>
  <si>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</si>
  <si>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</si>
  <si>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</si>
  <si>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</si>
  <si>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</si>
  <si>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</si>
  <si>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</si>
  <si>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</si>
  <si>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</si>
  <si>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</si>
  <si>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</si>
  <si>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</si>
  <si>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</si>
  <si>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</si>
  <si>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</si>
  <si>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</si>
  <si>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</si>
  <si>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</si>
  <si>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</si>
  <si>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</si>
  <si>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</si>
  <si>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</si>
  <si>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</si>
  <si>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</si>
  <si>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</si>
  <si>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</si>
  <si>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</si>
  <si>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</si>
  <si>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</si>
  <si>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</si>
  <si>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</si>
  <si>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</si>
  <si>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</si>
  <si>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</si>
  <si>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</si>
  <si>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</si>
  <si>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</si>
  <si>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</si>
  <si>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</si>
  <si>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</si>
  <si>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</si>
  <si>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</si>
  <si>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</si>
  <si>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</si>
  <si>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</si>
  <si>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</si>
  <si>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</si>
  <si>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</si>
  <si>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</si>
  <si>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</si>
  <si>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</si>
  <si>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</si>
  <si>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</si>
  <si>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</si>
  <si>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</si>
  <si>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</si>
  <si>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</si>
  <si>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</si>
  <si>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</si>
  <si>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</si>
  <si>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</si>
  <si>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</si>
  <si>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</si>
  <si>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</si>
  <si>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</si>
  <si>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</si>
  <si>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</si>
  <si>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</si>
  <si>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</si>
  <si>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</si>
  <si>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</si>
  <si>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</si>
  <si>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</si>
  <si>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</si>
  <si>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</si>
  <si>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</si>
  <si>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</si>
  <si>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</si>
  <si>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</si>
  <si>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</si>
  <si>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</si>
  <si>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</si>
  <si>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</si>
  <si>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</si>
  <si>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</si>
  <si>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</si>
  <si>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</si>
  <si>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</si>
  <si>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</si>
  <si>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</si>
  <si>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</si>
  <si>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</si>
  <si>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</si>
  <si>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</si>
  <si>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</si>
  <si>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</si>
  <si>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</si>
  <si>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</si>
  <si>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</si>
  <si>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</si>
  <si>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</si>
  <si>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</si>
  <si>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</si>
  <si>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</si>
  <si>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</si>
  <si>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</si>
  <si>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</si>
  <si>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</si>
  <si>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</si>
  <si>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</si>
  <si>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</si>
  <si>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</si>
  <si>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</si>
  <si>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</si>
  <si>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</si>
  <si>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</si>
  <si>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</si>
  <si>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</si>
  <si>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</si>
  <si>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</si>
  <si>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</si>
  <si>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</si>
  <si>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</si>
  <si>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</si>
  <si>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</si>
  <si>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</si>
  <si>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</si>
  <si>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</si>
  <si>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</si>
  <si>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</si>
  <si>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</si>
  <si>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</si>
  <si>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</si>
  <si>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</si>
  <si>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</si>
  <si>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</si>
  <si>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</si>
  <si>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</si>
  <si>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</si>
  <si>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</si>
  <si>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</si>
  <si>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</si>
  <si>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</si>
  <si>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</si>
  <si>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</si>
  <si>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</si>
  <si>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</si>
  <si>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</si>
  <si>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</si>
  <si>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</si>
  <si>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</si>
  <si>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</si>
  <si>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</si>
  <si>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</si>
  <si>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</si>
  <si>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</si>
  <si>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</si>
  <si>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</si>
  <si>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</si>
  <si>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</si>
  <si>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</si>
  <si>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</si>
  <si>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</si>
  <si>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</si>
  <si>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</si>
  <si>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</si>
  <si>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</si>
  <si>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</si>
  <si>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</si>
  <si>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</si>
  <si>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</si>
  <si>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</si>
  <si>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</si>
  <si>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</si>
  <si>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</si>
  <si>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</si>
  <si>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</si>
  <si>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</si>
  <si>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</si>
  <si>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</si>
  <si>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</si>
  <si>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</si>
  <si>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</si>
  <si>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</si>
  <si>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</si>
  <si>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</si>
  <si>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</si>
  <si>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</si>
  <si>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</si>
  <si>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</si>
  <si>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</si>
  <si>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</si>
  <si>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</si>
  <si>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</si>
  <si>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</si>
  <si>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</si>
  <si>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</si>
  <si>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</si>
  <si>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</si>
  <si>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</si>
  <si>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</si>
  <si>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</si>
  <si>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</si>
  <si>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</si>
  <si>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</si>
  <si>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</si>
  <si>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</si>
  <si>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</si>
  <si>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</si>
  <si>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</si>
  <si>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</si>
  <si>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</si>
  <si>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</si>
  <si>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</si>
  <si>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</si>
  <si>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</si>
  <si>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</si>
  <si>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</si>
  <si>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</si>
  <si>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</si>
  <si>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</si>
  <si>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</si>
  <si>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</si>
  <si>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</si>
  <si>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</si>
  <si>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</si>
  <si>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</si>
  <si>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</si>
  <si>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</si>
  <si>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</si>
  <si>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</si>
  <si>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</si>
  <si>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</si>
  <si>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</si>
  <si>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</si>
  <si>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</si>
  <si>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</si>
  <si>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</si>
  <si>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</si>
  <si>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</si>
  <si>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</si>
  <si>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</si>
  <si>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</si>
  <si>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</si>
  <si>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</si>
  <si>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</si>
  <si>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</si>
  <si>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</si>
  <si>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</si>
  <si>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</si>
  <si>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</si>
  <si>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</si>
  <si>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</si>
  <si>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</si>
  <si>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</si>
  <si>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</si>
  <si>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</si>
  <si>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</si>
  <si>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</si>
  <si>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</si>
  <si>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</si>
  <si>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</si>
  <si>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</si>
  <si>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</si>
  <si>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</si>
  <si>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</si>
  <si>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</si>
  <si>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</si>
  <si>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</si>
  <si>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</si>
  <si>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</si>
  <si>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</si>
  <si>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</si>
  <si>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</si>
  <si>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</si>
  <si>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</si>
  <si>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</si>
  <si>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</si>
  <si>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</si>
  <si>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</si>
  <si>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</si>
  <si>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</si>
  <si>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</si>
  <si>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</si>
  <si>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</si>
  <si>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</si>
  <si>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</si>
  <si>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</si>
  <si>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</si>
  <si>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</si>
  <si>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</si>
  <si>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</si>
  <si>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</si>
  <si>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</si>
  <si>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</si>
  <si>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</si>
  <si>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</si>
  <si>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</si>
  <si>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</si>
  <si>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</si>
  <si>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</si>
  <si>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</si>
  <si>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</si>
  <si>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</si>
  <si>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</si>
  <si>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</si>
  <si>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</si>
  <si>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</si>
  <si>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</si>
  <si>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</si>
  <si>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</si>
  <si>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</si>
  <si>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</si>
  <si>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</si>
  <si>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</si>
  <si>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</si>
  <si>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</si>
  <si>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</si>
  <si>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</si>
  <si>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</si>
  <si>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</si>
  <si>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</si>
  <si>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</si>
  <si>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</si>
  <si>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</si>
  <si>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</si>
  <si>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</si>
  <si>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</si>
  <si>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</si>
  <si>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</si>
  <si>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</si>
  <si>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</si>
  <si>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</si>
  <si>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</si>
  <si>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</si>
  <si>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</si>
  <si>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</si>
  <si>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</si>
  <si>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</si>
  <si>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</si>
  <si>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</si>
  <si>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</si>
  <si>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</si>
  <si>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</si>
  <si>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</si>
  <si>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</si>
  <si>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</si>
  <si>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</si>
  <si>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</si>
  <si>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</si>
  <si>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</si>
  <si>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</si>
  <si>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</si>
  <si>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</si>
  <si>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</si>
  <si>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</si>
  <si>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</si>
  <si>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</si>
  <si>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</si>
  <si>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</si>
  <si>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</si>
  <si>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</si>
  <si>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</si>
  <si>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</si>
  <si>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</si>
  <si>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</si>
  <si>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</si>
  <si>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</si>
  <si>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</si>
  <si>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</si>
  <si>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</si>
  <si>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</si>
  <si>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</si>
  <si>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</si>
  <si>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</si>
  <si>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</si>
  <si>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</si>
  <si>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</si>
  <si>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</si>
  <si>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</si>
  <si>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</si>
  <si>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</si>
  <si>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</si>
  <si>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</si>
  <si>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</si>
  <si>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</si>
  <si>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</si>
  <si>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</si>
  <si>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</si>
  <si>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</si>
  <si>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</si>
  <si>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</si>
  <si>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</si>
  <si>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</si>
  <si>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</si>
  <si>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</si>
  <si>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</si>
  <si>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</si>
  <si>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</si>
  <si>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</si>
  <si>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</si>
  <si>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</si>
  <si>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</si>
  <si>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</si>
  <si>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</si>
  <si>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</si>
  <si>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</si>
  <si>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</si>
  <si>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</si>
  <si>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</si>
  <si>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</si>
  <si>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</si>
  <si>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</si>
  <si>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</si>
  <si>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</si>
  <si>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</si>
  <si>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</si>
  <si>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</si>
  <si>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</si>
  <si>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</si>
  <si>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</si>
  <si>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</si>
  <si>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</si>
  <si>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</si>
  <si>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</si>
  <si>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</si>
  <si>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</si>
  <si>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</si>
  <si>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</si>
  <si>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</si>
  <si>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</si>
  <si>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</si>
  <si>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</si>
  <si>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</si>
  <si>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</si>
  <si>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</si>
  <si>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</si>
  <si>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</si>
  <si>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</si>
  <si>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</si>
  <si>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</si>
  <si>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</si>
  <si>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</si>
  <si>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</si>
  <si>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</si>
  <si>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</si>
  <si>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</si>
  <si>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</si>
  <si>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</si>
  <si>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</si>
  <si>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</si>
  <si>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</si>
  <si>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</si>
  <si>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</si>
  <si>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</si>
  <si>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</si>
  <si>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</si>
  <si>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</si>
  <si>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</si>
  <si>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</si>
  <si>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</si>
  <si>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</si>
  <si>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</si>
  <si>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</si>
  <si>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</si>
  <si>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</si>
  <si>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</si>
  <si>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</si>
  <si>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</si>
  <si>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</si>
  <si>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</si>
  <si>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</si>
  <si>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</si>
  <si>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</si>
  <si>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</si>
  <si>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</si>
  <si>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</si>
  <si>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</si>
  <si>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</si>
  <si>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</si>
  <si>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</si>
  <si>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</si>
  <si>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</si>
  <si>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</si>
  <si>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</si>
  <si>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</si>
  <si>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</si>
  <si>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</si>
  <si>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</si>
  <si>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</si>
  <si>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</si>
  <si>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</si>
  <si>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</si>
  <si>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</si>
  <si>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</si>
  <si>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</si>
  <si>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</si>
  <si>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</si>
  <si>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</si>
  <si>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</si>
  <si>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</si>
  <si>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</si>
  <si>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</si>
  <si>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</si>
  <si>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</si>
  <si>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</si>
  <si>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</si>
  <si>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</si>
  <si>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</si>
  <si>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</si>
  <si>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</si>
  <si>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</si>
  <si>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</si>
  <si>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</si>
  <si>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</si>
  <si>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</si>
  <si>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</si>
  <si>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</si>
  <si>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</si>
  <si>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</si>
  <si>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</si>
  <si>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</si>
  <si>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</si>
  <si>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</si>
  <si>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</si>
  <si>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</si>
  <si>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</si>
  <si>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</si>
  <si>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</si>
  <si>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</si>
  <si>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</si>
  <si>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</si>
  <si>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</si>
  <si>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</si>
  <si>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</si>
  <si>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</si>
  <si>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</si>
  <si>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</si>
  <si>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</si>
  <si>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</si>
  <si>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</si>
  <si>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</si>
  <si>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</si>
  <si>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</si>
  <si>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</si>
  <si>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</si>
  <si>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</si>
  <si>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</si>
  <si>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</si>
  <si>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</si>
  <si>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</si>
  <si>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</si>
  <si>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</si>
  <si>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</si>
  <si>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</si>
  <si>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</si>
  <si>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</si>
  <si>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</si>
  <si>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</si>
  <si>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</si>
  <si>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</si>
  <si>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</si>
  <si>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</si>
  <si>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</si>
  <si>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</si>
  <si>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</si>
  <si>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</si>
  <si>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</si>
  <si>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</si>
  <si>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</si>
  <si>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</si>
  <si>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</si>
  <si>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</si>
  <si>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</si>
  <si>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</si>
  <si>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</si>
  <si>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</si>
  <si>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</si>
  <si>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</si>
  <si>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</si>
  <si>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</si>
  <si>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</si>
  <si>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</si>
  <si>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</si>
  <si>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</si>
  <si>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</si>
  <si>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</si>
  <si>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</si>
  <si>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</si>
  <si>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</si>
  <si>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</si>
  <si>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</si>
  <si>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</si>
  <si>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</si>
  <si>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</si>
  <si>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</si>
  <si>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</si>
  <si>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</si>
  <si>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</si>
  <si>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</si>
  <si>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</si>
  <si>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</si>
  <si>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</si>
  <si>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</si>
  <si>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</si>
  <si>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</si>
  <si>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</si>
  <si>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</si>
  <si>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</si>
  <si>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</si>
  <si>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</si>
  <si>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</si>
  <si>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</si>
  <si>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</si>
  <si>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</si>
  <si>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</si>
  <si>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</si>
  <si>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</si>
  <si>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</si>
  <si>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</si>
  <si>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</si>
  <si>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</si>
  <si>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</si>
  <si>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</si>
  <si>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</si>
  <si>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</si>
  <si>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</si>
  <si>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</si>
  <si>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</si>
  <si>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</si>
  <si>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</si>
  <si>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</si>
  <si>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</si>
  <si>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</si>
  <si>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</si>
  <si>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</si>
  <si>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</si>
  <si>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</si>
  <si>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</si>
  <si>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</si>
  <si>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</si>
  <si>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</si>
  <si>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</si>
  <si>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</si>
  <si>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</si>
  <si>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</si>
  <si>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</si>
  <si>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</si>
  <si>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</si>
  <si>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</si>
  <si>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</si>
  <si>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</si>
  <si>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</si>
  <si>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</si>
  <si>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</si>
  <si>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</si>
  <si>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</si>
  <si>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</si>
  <si>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</si>
  <si>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</si>
  <si>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</si>
  <si>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</si>
  <si>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</si>
  <si>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</si>
  <si>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</si>
  <si>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</si>
  <si>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</si>
  <si>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</si>
  <si>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</si>
  <si>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</si>
  <si>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</si>
  <si>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</si>
  <si>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</si>
  <si>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</si>
  <si>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</si>
  <si>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</si>
  <si>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</si>
  <si>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</si>
  <si>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</si>
  <si>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</si>
  <si>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</si>
  <si>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</si>
  <si>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</si>
  <si>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</si>
  <si>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</si>
  <si>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</si>
  <si>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</si>
  <si>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</si>
  <si>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</si>
  <si>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</si>
  <si>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</si>
  <si>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</si>
  <si>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</si>
  <si>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</si>
  <si>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</si>
  <si>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</si>
  <si>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</si>
  <si>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</si>
  <si>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</si>
  <si>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</si>
  <si>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</si>
  <si>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</si>
  <si>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</si>
  <si>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</si>
  <si>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</si>
  <si>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</si>
  <si>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</si>
  <si>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</si>
  <si>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</si>
  <si>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</si>
  <si>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</si>
  <si>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</si>
  <si>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</si>
  <si>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</si>
  <si>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</si>
  <si>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</si>
  <si>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</si>
  <si>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</si>
  <si>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</si>
  <si>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</si>
  <si>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</si>
  <si>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</si>
  <si>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</si>
  <si>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</si>
  <si>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</si>
  <si>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</si>
  <si>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</si>
  <si>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</si>
  <si>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</si>
  <si>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</si>
  <si>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</si>
  <si>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</si>
  <si>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</si>
  <si>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</si>
  <si>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</si>
  <si>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</si>
  <si>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</si>
  <si>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</si>
  <si>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</si>
  <si>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</si>
  <si>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</si>
  <si>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</si>
  <si>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</si>
  <si>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</si>
  <si>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</si>
  <si>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</si>
  <si>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</si>
  <si>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</si>
  <si>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</si>
  <si>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</si>
  <si>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</si>
  <si>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</si>
  <si>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</si>
  <si>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</si>
  <si>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</si>
  <si>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</si>
  <si>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</si>
  <si>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</si>
  <si>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</si>
  <si>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</si>
  <si>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</si>
  <si>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</si>
  <si>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</si>
  <si>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</si>
  <si>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</si>
  <si>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</si>
  <si>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</si>
  <si>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</si>
  <si>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</si>
  <si>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</si>
  <si>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</si>
  <si>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</si>
  <si>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</si>
  <si>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</si>
  <si>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</si>
  <si>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</si>
  <si>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</si>
  <si>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</si>
  <si>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</si>
  <si>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</si>
  <si>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</si>
  <si>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</si>
  <si>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</si>
  <si>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</si>
  <si>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</si>
  <si>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</si>
  <si>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</si>
  <si>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</si>
  <si>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</si>
  <si>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</si>
  <si>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</si>
  <si>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</si>
  <si>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</si>
  <si>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</si>
  <si>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</si>
  <si>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</si>
  <si>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</si>
  <si>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</si>
  <si>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</si>
  <si>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</si>
  <si>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</si>
  <si>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</si>
  <si>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</si>
  <si>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</si>
  <si>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</si>
  <si>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</si>
  <si>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</si>
  <si>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</si>
  <si>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</si>
  <si>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</si>
  <si>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</si>
  <si>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</si>
  <si>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</si>
  <si>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</si>
  <si>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</si>
  <si>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</si>
  <si>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</si>
  <si>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</si>
  <si>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</si>
  <si>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</si>
  <si>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</si>
  <si>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</si>
  <si>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</si>
  <si>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</si>
  <si>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</si>
  <si>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</si>
  <si>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</si>
  <si>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</si>
  <si>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</si>
  <si>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</si>
  <si>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</si>
  <si>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</si>
  <si>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</si>
  <si>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</si>
  <si>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</si>
  <si>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</si>
  <si>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</si>
  <si>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</si>
  <si>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</si>
  <si>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</si>
  <si>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</si>
  <si>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</si>
  <si>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</si>
  <si>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</si>
  <si>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</si>
  <si>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</si>
  <si>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</si>
  <si>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</si>
  <si>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</si>
  <si>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</si>
  <si>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</si>
  <si>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</si>
  <si>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</si>
  <si>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</si>
  <si>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</si>
  <si>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</si>
  <si>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</si>
  <si>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</si>
  <si>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</si>
  <si>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</si>
  <si>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</si>
  <si>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</si>
  <si>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</si>
  <si>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</si>
  <si>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</si>
  <si>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</si>
  <si>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</si>
  <si>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</si>
  <si>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</si>
  <si>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</si>
  <si>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</si>
  <si>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</si>
  <si>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</si>
  <si>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</si>
  <si>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</si>
  <si>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</si>
  <si>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</si>
  <si>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</si>
  <si>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</si>
  <si>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</si>
  <si>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</si>
  <si>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</si>
  <si>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</si>
  <si>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</si>
  <si>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</si>
  <si>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</si>
  <si>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</si>
  <si>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</si>
  <si>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</si>
  <si>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</si>
  <si>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</si>
  <si>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</si>
  <si>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</si>
  <si>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</si>
  <si>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</si>
  <si>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</si>
  <si>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</si>
  <si>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</si>
  <si>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</si>
  <si>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</si>
  <si>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</si>
  <si>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</si>
  <si>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</si>
  <si>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</si>
  <si>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</si>
  <si>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</si>
  <si>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</si>
  <si>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</si>
  <si>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</si>
  <si>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</si>
  <si>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</si>
  <si>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</si>
  <si>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</si>
  <si>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</si>
  <si>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</si>
  <si>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</si>
  <si>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</si>
  <si>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</si>
  <si>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</si>
  <si>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</si>
  <si>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</si>
  <si>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</si>
  <si>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</si>
  <si>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</si>
  <si>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</si>
  <si>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</si>
  <si>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</si>
  <si>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</si>
  <si>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</si>
  <si>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</si>
  <si>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</si>
  <si>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</si>
  <si>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</si>
  <si>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</si>
  <si>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</si>
  <si>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</si>
  <si>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</si>
  <si>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</si>
  <si>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</si>
  <si>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</si>
  <si>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</si>
  <si>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</si>
  <si>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</si>
  <si>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</si>
  <si>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</si>
  <si>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</si>
  <si>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</si>
  <si>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</si>
  <si>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</si>
  <si>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</si>
  <si>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</si>
  <si>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</si>
  <si>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</si>
  <si>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</si>
  <si>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</si>
  <si>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</si>
  <si>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</si>
  <si>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</si>
  <si>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</si>
  <si>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</si>
  <si>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</si>
  <si>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</si>
  <si>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</si>
  <si>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</si>
  <si>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</si>
  <si>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</si>
  <si>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</si>
  <si>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</si>
  <si>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</si>
  <si>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</si>
  <si>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</si>
  <si>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</si>
  <si>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</si>
  <si>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</si>
  <si>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</si>
  <si>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</si>
  <si>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</si>
  <si>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</si>
  <si>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</si>
  <si>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</si>
  <si>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</si>
  <si>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</si>
  <si>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</si>
  <si>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</si>
  <si>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</si>
  <si>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</si>
  <si>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</si>
  <si>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</si>
  <si>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</si>
  <si>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</si>
  <si>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</si>
  <si>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</si>
  <si>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</si>
  <si>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</si>
  <si>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</si>
  <si>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</si>
  <si>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</si>
  <si>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</si>
  <si>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</si>
  <si>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</si>
  <si>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</si>
  <si>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</si>
  <si>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</si>
  <si>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</si>
  <si>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</si>
  <si>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</si>
  <si>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</si>
  <si>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</si>
  <si>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</si>
  <si>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</si>
  <si>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</si>
  <si>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</si>
  <si>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</si>
  <si>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</si>
  <si>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</si>
  <si>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</si>
  <si>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</si>
  <si>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</si>
  <si>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</si>
  <si>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</si>
  <si>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</si>
  <si>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</si>
  <si>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</si>
  <si>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</si>
  <si>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</si>
  <si>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</si>
  <si>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</si>
  <si>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</si>
  <si>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</si>
  <si>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</si>
  <si>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</si>
  <si>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</si>
  <si>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</si>
  <si>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</si>
  <si>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</si>
  <si>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</si>
  <si>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</si>
  <si>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</si>
  <si>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</si>
  <si>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</si>
  <si>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</si>
  <si>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</si>
  <si>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</si>
  <si>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</si>
  <si>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</si>
  <si>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</si>
  <si>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</si>
  <si>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</si>
  <si>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</si>
  <si>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</si>
  <si>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</si>
  <si>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</si>
  <si>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</si>
  <si>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</si>
  <si>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</si>
  <si>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</si>
  <si>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</si>
  <si>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</si>
  <si>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</si>
  <si>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</si>
  <si>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</si>
  <si>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</si>
  <si>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</si>
  <si>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</si>
  <si>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</si>
  <si>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</si>
  <si>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</si>
  <si>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</si>
  <si>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</si>
  <si>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</si>
  <si>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</si>
  <si>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</si>
  <si>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</si>
  <si>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</si>
  <si>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</si>
  <si>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</si>
  <si>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</si>
  <si>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</si>
  <si>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</si>
  <si>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</si>
  <si>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</si>
  <si>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</si>
  <si>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</si>
  <si>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</si>
  <si>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</si>
  <si>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</si>
  <si>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</si>
  <si>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</si>
  <si>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</si>
  <si>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</si>
  <si>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</si>
  <si>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</si>
  <si>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</si>
  <si>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</si>
  <si>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</si>
  <si>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</si>
  <si>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</si>
  <si>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</si>
  <si>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</si>
  <si>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</si>
  <si>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</si>
  <si>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</si>
  <si>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</si>
  <si>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</si>
  <si>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</si>
  <si>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</si>
  <si>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</si>
  <si>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</si>
  <si>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</si>
  <si>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</si>
  <si>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</si>
  <si>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</si>
  <si>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</si>
  <si>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</si>
  <si>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</si>
  <si>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</si>
  <si>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</si>
  <si>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</si>
  <si>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</si>
  <si>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</si>
  <si>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</si>
  <si>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</si>
  <si>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</si>
  <si>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</si>
  <si>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</si>
  <si>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</si>
  <si>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</si>
  <si>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</si>
  <si>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</si>
  <si>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</si>
  <si>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</si>
  <si>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</si>
  <si>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</si>
  <si>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</si>
  <si>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</si>
  <si>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</si>
  <si>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</si>
  <si>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</si>
  <si>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</si>
  <si>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</si>
  <si>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</si>
  <si>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</si>
  <si>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</si>
  <si>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</si>
  <si>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</si>
  <si>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</si>
  <si>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</si>
  <si>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</si>
  <si>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</si>
  <si>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</si>
  <si>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</si>
  <si>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</si>
  <si>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</si>
  <si>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</si>
  <si>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</si>
  <si>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</si>
  <si>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</si>
  <si>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</si>
  <si>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</si>
  <si>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</si>
  <si>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</si>
  <si>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</si>
  <si>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</si>
  <si>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</si>
  <si>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</si>
  <si>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</si>
  <si>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</si>
  <si>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</si>
  <si>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</si>
  <si>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</si>
  <si>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</si>
  <si>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</si>
  <si>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</si>
  <si>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</si>
  <si>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</si>
  <si>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</si>
  <si>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</si>
  <si>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</si>
  <si>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</si>
  <si>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</si>
  <si>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</si>
  <si>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</si>
  <si>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</si>
  <si>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</si>
  <si>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</si>
  <si>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</si>
  <si>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</si>
  <si>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</si>
  <si>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</si>
  <si>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</si>
  <si>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</si>
  <si>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</si>
  <si>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</si>
  <si>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</si>
  <si>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</si>
  <si>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</si>
  <si>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</si>
  <si>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</si>
  <si>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</si>
  <si>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</si>
  <si>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</si>
  <si>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</si>
  <si>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</si>
  <si>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</si>
  <si>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</si>
  <si>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</si>
  <si>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</si>
  <si>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</si>
  <si>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</si>
  <si>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</si>
  <si>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</si>
  <si>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</si>
  <si>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</si>
  <si>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</si>
  <si>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</si>
  <si>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</si>
  <si>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</si>
  <si>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</si>
  <si>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</si>
  <si>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</si>
  <si>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</si>
  <si>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</si>
  <si>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</si>
  <si>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</si>
  <si>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</si>
  <si>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</si>
  <si>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</si>
  <si>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</si>
  <si>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</si>
  <si>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</si>
  <si>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</si>
  <si>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</si>
  <si>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</si>
  <si>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</si>
  <si>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</si>
  <si>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</si>
  <si>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</si>
  <si>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</si>
  <si>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</si>
  <si>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</si>
  <si>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</si>
  <si>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</si>
  <si>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</si>
  <si>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</si>
  <si>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</si>
  <si>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</si>
  <si>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</si>
  <si>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</si>
  <si>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</si>
  <si>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</si>
  <si>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</si>
  <si>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</si>
  <si>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</si>
  <si>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</si>
  <si>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</si>
  <si>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</si>
  <si>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</si>
  <si>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</si>
  <si>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</si>
  <si>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</si>
  <si>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</si>
  <si>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</si>
  <si>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</si>
  <si>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</si>
  <si>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</si>
  <si>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</si>
  <si>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</si>
  <si>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</si>
  <si>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</si>
  <si>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</si>
  <si>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</si>
  <si>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</si>
  <si>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</si>
  <si>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</si>
  <si>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</si>
  <si>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</si>
  <si>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</si>
  <si>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</si>
  <si>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</si>
  <si>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</si>
  <si>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</si>
  <si>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</si>
  <si>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</si>
  <si>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</si>
  <si>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</si>
  <si>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</si>
  <si>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</si>
  <si>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</si>
  <si>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</si>
  <si>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</si>
  <si>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</si>
  <si>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</si>
  <si>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</si>
  <si>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</si>
  <si>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</si>
  <si>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</si>
  <si>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</si>
  <si>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</si>
  <si>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</si>
  <si>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</si>
  <si>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</si>
  <si>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</si>
  <si>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</si>
  <si>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</si>
  <si>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</si>
  <si>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</si>
  <si>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</si>
  <si>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</si>
  <si>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</si>
  <si>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</si>
  <si>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</si>
  <si>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</si>
  <si>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</si>
  <si>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</si>
  <si>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</si>
  <si>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</si>
  <si>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</si>
  <si>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</si>
  <si>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</si>
  <si>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</si>
  <si>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</si>
  <si>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</si>
  <si>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</si>
  <si>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</si>
  <si>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</si>
  <si>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</si>
  <si>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</si>
  <si>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</si>
  <si>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</si>
  <si>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</si>
  <si>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</si>
  <si>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</si>
  <si>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</si>
  <si>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</si>
  <si>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</si>
  <si>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</si>
  <si>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</si>
  <si>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</si>
  <si>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</si>
  <si>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</si>
  <si>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</si>
  <si>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</si>
  <si>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</si>
  <si>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</si>
  <si>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</si>
  <si>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</si>
  <si>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</si>
  <si>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</si>
  <si>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</si>
  <si>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</si>
  <si>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</si>
  <si>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</si>
  <si>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</si>
  <si>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</si>
  <si>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</si>
  <si>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</si>
  <si>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</si>
  <si>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</si>
  <si>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</si>
  <si>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</si>
  <si>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</si>
  <si>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</si>
  <si>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</si>
  <si>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</si>
  <si>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</si>
  <si>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</si>
  <si>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</si>
  <si>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</si>
  <si>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</si>
  <si>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</si>
  <si>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</si>
  <si>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</si>
  <si>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</si>
  <si>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</si>
  <si>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</si>
  <si>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</si>
  <si>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</si>
  <si>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</si>
  <si>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</si>
  <si>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</si>
  <si>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</si>
  <si>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</si>
  <si>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</si>
  <si>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</si>
  <si>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</si>
  <si>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</si>
  <si>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</si>
  <si>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</si>
  <si>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</si>
  <si>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</si>
  <si>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</si>
  <si>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</si>
  <si>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</si>
  <si>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</si>
  <si>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</si>
  <si>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</si>
  <si>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</si>
  <si>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</si>
  <si>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</si>
  <si>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</si>
  <si>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</si>
  <si>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</si>
  <si>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</si>
  <si>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</si>
  <si>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</si>
  <si>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</si>
  <si>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</si>
  <si>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</si>
  <si>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</si>
  <si>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</si>
  <si>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</si>
  <si>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</si>
  <si>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</si>
  <si>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</si>
  <si>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</si>
  <si>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</si>
  <si>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</si>
  <si>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</si>
  <si>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</si>
  <si>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</si>
  <si>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</si>
  <si>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</si>
  <si>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</si>
  <si>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</si>
  <si>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</si>
  <si>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</si>
  <si>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</si>
  <si>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</si>
  <si>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</si>
  <si>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</si>
  <si>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</si>
  <si>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</si>
  <si>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</si>
  <si>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</si>
  <si>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</si>
  <si>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</si>
  <si>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</si>
  <si>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</si>
  <si>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</si>
  <si>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</si>
  <si>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</si>
  <si>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</si>
  <si>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</si>
  <si>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</si>
  <si>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</si>
  <si>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</si>
  <si>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</si>
  <si>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</si>
  <si>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</si>
  <si>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</si>
  <si>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</si>
  <si>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</si>
  <si>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</si>
  <si>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</si>
  <si>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</si>
  <si>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</si>
  <si>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</si>
  <si>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</si>
  <si>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</si>
  <si>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</si>
  <si>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</si>
  <si>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</si>
  <si>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</si>
  <si>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</si>
  <si>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</si>
  <si>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</si>
  <si>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</si>
  <si>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</si>
  <si>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</si>
  <si>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</si>
  <si>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</si>
  <si>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</si>
  <si>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</si>
  <si>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</si>
  <si>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</si>
  <si>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</si>
  <si>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</si>
  <si>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</si>
  <si>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</si>
  <si>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</si>
  <si>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</si>
  <si>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</si>
  <si>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</si>
  <si>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</si>
  <si>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</si>
  <si>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</si>
  <si>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</si>
  <si>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</si>
  <si>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</si>
  <si>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</si>
  <si>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</si>
  <si>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</si>
  <si>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</si>
  <si>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</si>
  <si>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</si>
  <si>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</si>
  <si>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</si>
  <si>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</si>
  <si>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</si>
  <si>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</si>
  <si>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</si>
  <si>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</si>
  <si>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</si>
  <si>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</si>
  <si>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</si>
  <si>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</si>
  <si>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</si>
  <si>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</si>
  <si>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</si>
  <si>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</si>
  <si>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</si>
  <si>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</si>
  <si>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</si>
  <si>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</si>
  <si>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</si>
  <si>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</si>
  <si>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</si>
  <si>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</si>
  <si>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</si>
  <si>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</si>
  <si>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</si>
  <si>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</si>
  <si>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</si>
  <si>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</si>
  <si>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</si>
  <si>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</si>
  <si>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</si>
  <si>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</si>
  <si>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</si>
  <si>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</si>
  <si>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</si>
  <si>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</si>
  <si>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</si>
  <si>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</si>
  <si>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</si>
  <si>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</si>
  <si>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</si>
  <si>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</si>
  <si>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</si>
  <si>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</si>
  <si>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</si>
  <si>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</si>
  <si>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</si>
  <si>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</si>
  <si>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</si>
  <si>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</si>
  <si>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</si>
  <si>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</si>
  <si>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</si>
  <si>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</si>
  <si>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</si>
  <si>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</si>
  <si>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</si>
  <si>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</si>
  <si>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</si>
  <si>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</si>
  <si>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</si>
  <si>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</si>
  <si>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</si>
  <si>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</si>
  <si>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</si>
  <si>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</si>
  <si>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</si>
  <si>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</si>
  <si>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</si>
  <si>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</si>
  <si>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</si>
  <si>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</si>
  <si>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</si>
  <si>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</si>
  <si>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</si>
  <si>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</si>
  <si>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</si>
  <si>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</si>
  <si>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</si>
  <si>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</si>
  <si>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</si>
  <si>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</si>
  <si>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</si>
  <si>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</si>
  <si>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</si>
  <si>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</si>
  <si>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</si>
  <si>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</si>
  <si>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</si>
  <si>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</si>
  <si>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</si>
  <si>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</si>
  <si>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</si>
  <si>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</si>
  <si>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</si>
  <si>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</si>
  <si>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</si>
  <si>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</si>
  <si>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</si>
  <si>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</si>
  <si>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</si>
  <si>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</si>
  <si>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</si>
  <si>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</si>
  <si>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</si>
  <si>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</si>
  <si>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</si>
  <si>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</si>
  <si>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</si>
  <si>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</si>
  <si>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</si>
  <si>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</si>
  <si>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</si>
  <si>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</si>
  <si>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</si>
  <si>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</si>
  <si>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</si>
  <si>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</si>
  <si>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</si>
  <si>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</si>
  <si>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</si>
  <si>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</si>
  <si>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</si>
  <si>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</si>
  <si>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</si>
  <si>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</si>
  <si>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</si>
  <si>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</si>
  <si>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</si>
  <si>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</si>
  <si>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</si>
  <si>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</si>
  <si>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</si>
  <si>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</si>
  <si>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</si>
  <si>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</si>
  <si>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</si>
  <si>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</si>
  <si>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</si>
  <si>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</si>
  <si>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</si>
  <si>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</si>
  <si>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</si>
  <si>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</si>
  <si>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</si>
  <si>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</si>
  <si>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</si>
  <si>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</si>
  <si>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</si>
  <si>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</si>
  <si>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</si>
  <si>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</si>
  <si>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</si>
  <si>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</si>
  <si>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</si>
  <si>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</si>
  <si>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</si>
  <si>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</si>
  <si>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</si>
  <si>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</si>
  <si>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</si>
  <si>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</si>
  <si>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</si>
  <si>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</si>
  <si>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</si>
  <si>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</si>
  <si>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</si>
  <si>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</si>
  <si>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</si>
  <si>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</si>
  <si>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</si>
  <si>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</si>
  <si>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</si>
  <si>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</si>
  <si>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</si>
  <si>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</si>
  <si>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</si>
  <si>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</si>
  <si>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</si>
  <si>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</si>
  <si>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</si>
  <si>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</si>
  <si>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</si>
  <si>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</si>
  <si>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</si>
  <si>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</si>
  <si>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</si>
  <si>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</si>
  <si>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</si>
  <si>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</si>
  <si>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</si>
  <si>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</si>
  <si>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</si>
  <si>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</si>
  <si>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</si>
  <si>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</si>
  <si>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</si>
  <si>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</si>
  <si>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</si>
  <si>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</si>
  <si>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</si>
  <si>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</si>
  <si>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</si>
  <si>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</si>
  <si>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</si>
  <si>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</si>
  <si>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</si>
  <si>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</si>
  <si>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</si>
  <si>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</si>
  <si>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</si>
  <si>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</si>
  <si>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</si>
  <si>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</si>
  <si>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</si>
  <si>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</si>
  <si>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</si>
  <si>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</si>
  <si>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</si>
  <si>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</si>
  <si>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</si>
  <si>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</si>
  <si>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</si>
  <si>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</si>
  <si>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</si>
  <si>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</si>
  <si>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</si>
  <si>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</si>
  <si>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</si>
  <si>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</si>
  <si>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</si>
  <si>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</si>
  <si>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</si>
  <si>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</si>
  <si>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</si>
  <si>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</si>
  <si>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</si>
  <si>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</si>
  <si>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</si>
  <si>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</si>
  <si>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</si>
  <si>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</si>
  <si>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</si>
  <si>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</si>
  <si>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</si>
  <si>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</si>
  <si>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</si>
  <si>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</si>
  <si>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</si>
  <si>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</si>
  <si>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</si>
  <si>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</si>
  <si>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</si>
  <si>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</si>
  <si>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</si>
  <si>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</si>
  <si>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</si>
  <si>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</si>
  <si>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</si>
  <si>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</si>
  <si>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</si>
  <si>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</si>
  <si>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</si>
  <si>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</si>
  <si>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</si>
  <si>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</si>
  <si>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</si>
  <si>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</si>
  <si>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</si>
  <si>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</si>
  <si>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</si>
  <si>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</si>
  <si>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</si>
  <si>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</si>
  <si>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</si>
  <si>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</si>
  <si>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</si>
  <si>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</si>
  <si>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</si>
  <si>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</si>
  <si>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</si>
  <si>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</si>
  <si>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</si>
  <si>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</si>
  <si>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</si>
  <si>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</si>
  <si>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</si>
  <si>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</si>
  <si>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</si>
  <si>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</si>
  <si>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</si>
  <si>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</si>
  <si>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</si>
  <si>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</si>
  <si>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</si>
  <si>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</si>
  <si>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</si>
  <si>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</si>
  <si>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</si>
  <si>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</si>
  <si>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</si>
  <si>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</si>
  <si>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</si>
  <si>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</si>
  <si>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</si>
  <si>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</si>
  <si>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</si>
  <si>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</si>
  <si>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</si>
  <si>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</si>
  <si>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</si>
  <si>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</si>
  <si>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</si>
  <si>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</si>
  <si>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</si>
  <si>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</si>
  <si>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</si>
  <si>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</si>
  <si>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</si>
  <si>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</si>
  <si>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</si>
  <si>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</si>
  <si>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</si>
  <si>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</si>
  <si>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</si>
  <si>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</si>
  <si>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</si>
  <si>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</si>
  <si>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</si>
  <si>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</si>
  <si>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</si>
  <si>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</si>
  <si>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</si>
  <si>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</si>
  <si>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</si>
  <si>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</si>
  <si>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</si>
  <si>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</si>
  <si>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</si>
  <si>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</si>
  <si>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</si>
  <si>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</si>
  <si>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</si>
  <si>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</si>
  <si>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</si>
  <si>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</si>
  <si>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</si>
  <si>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</si>
  <si>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</si>
  <si>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</si>
  <si>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</si>
  <si>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</si>
  <si>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</si>
  <si>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</si>
  <si>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</si>
  <si>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</si>
  <si>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</si>
  <si>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</si>
  <si>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</si>
  <si>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</si>
  <si>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</si>
  <si>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</si>
  <si>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</si>
  <si>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</si>
  <si>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</si>
  <si>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</si>
  <si>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</si>
  <si>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</si>
  <si>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</si>
  <si>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</si>
  <si>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</si>
  <si>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</si>
  <si>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</si>
  <si>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</si>
  <si>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</si>
  <si>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</si>
  <si>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</si>
  <si>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</si>
  <si>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</si>
  <si>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</si>
  <si>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</si>
  <si>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</si>
  <si>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</si>
  <si>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</si>
  <si>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</si>
  <si>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</si>
  <si>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</si>
  <si>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</si>
  <si>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</si>
  <si>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</si>
  <si>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</si>
  <si>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</si>
  <si>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</si>
  <si>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</si>
  <si>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</si>
  <si>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</si>
  <si>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</si>
  <si>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</si>
  <si>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</si>
  <si>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</si>
  <si>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</si>
  <si>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</si>
  <si>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</si>
  <si>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</si>
  <si>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</si>
  <si>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</si>
  <si>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</si>
  <si>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</si>
  <si>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</si>
  <si>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</si>
  <si>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</si>
  <si>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</si>
  <si>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</si>
  <si>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</si>
  <si>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</si>
  <si>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</si>
  <si>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</si>
  <si>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</si>
  <si>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</si>
  <si>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</si>
  <si>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</si>
  <si>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</si>
  <si>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</si>
  <si>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</si>
  <si>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</si>
  <si>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</si>
  <si>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</si>
  <si>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</si>
  <si>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</si>
  <si>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</si>
  <si>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</si>
  <si>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</si>
  <si>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</si>
  <si>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</si>
  <si>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</si>
  <si>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</si>
  <si>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</si>
  <si>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</si>
  <si>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</si>
  <si>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</si>
  <si>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</si>
  <si>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</si>
  <si>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</si>
  <si>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</si>
  <si>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</si>
  <si>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</si>
  <si>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</si>
  <si>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</si>
  <si>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</si>
  <si>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</si>
  <si>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</si>
  <si>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</si>
  <si>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</si>
  <si>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</si>
  <si>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</si>
  <si>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</si>
  <si>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</si>
  <si>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</si>
  <si>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</si>
  <si>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</si>
  <si>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</si>
  <si>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</si>
  <si>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</si>
  <si>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</si>
  <si>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</si>
  <si>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</si>
  <si>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</si>
  <si>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</si>
  <si>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</si>
  <si>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</si>
  <si>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</si>
  <si>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</si>
  <si>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</si>
  <si>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</si>
  <si>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</si>
  <si>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</si>
  <si>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</si>
  <si>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</si>
  <si>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</si>
  <si>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</si>
  <si>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</si>
  <si>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</si>
  <si>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</si>
  <si>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</si>
  <si>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</si>
  <si>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</si>
  <si>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</si>
  <si>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</si>
  <si>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</si>
  <si>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</si>
  <si>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</si>
  <si>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</si>
  <si>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</si>
  <si>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</si>
  <si>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</si>
  <si>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</si>
  <si>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</si>
  <si>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</si>
  <si>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</si>
  <si>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</si>
  <si>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</si>
  <si>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</si>
  <si>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</si>
  <si>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</si>
  <si>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</si>
  <si>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</si>
  <si>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</si>
  <si>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</si>
  <si>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</si>
  <si>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</si>
  <si>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</si>
  <si>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</si>
  <si>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</si>
  <si>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</si>
  <si>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</si>
  <si>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</si>
  <si>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</si>
  <si>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</si>
  <si>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</si>
  <si>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</si>
  <si>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</si>
  <si>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</si>
  <si>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</si>
  <si>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</si>
  <si>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</si>
  <si>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</si>
  <si>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</si>
  <si>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</si>
  <si>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</si>
  <si>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</si>
  <si>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</si>
  <si>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</si>
  <si>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</si>
  <si>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</si>
  <si>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</si>
  <si>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</si>
  <si>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</si>
  <si>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</si>
  <si>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</si>
  <si>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</si>
  <si>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</si>
  <si>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</si>
  <si>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</si>
  <si>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</si>
  <si>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</si>
  <si>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</si>
  <si>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</si>
  <si>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</si>
  <si>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</si>
  <si>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</si>
  <si>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</si>
  <si>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</si>
  <si>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</si>
  <si>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</si>
  <si>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</si>
  <si>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</si>
  <si>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</si>
  <si>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</si>
  <si>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</si>
  <si>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</si>
  <si>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</si>
  <si>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</si>
  <si>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</si>
  <si>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</si>
  <si>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</si>
  <si>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</si>
  <si>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</si>
  <si>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</si>
  <si>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</si>
  <si>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</si>
  <si>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</si>
  <si>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</si>
  <si>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</si>
  <si>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</si>
  <si>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</si>
  <si>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</si>
  <si>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</si>
  <si>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</si>
  <si>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</si>
  <si>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</si>
  <si>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</si>
  <si>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</si>
  <si>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</si>
  <si>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</si>
  <si>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</si>
  <si>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</si>
  <si>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</si>
  <si>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</si>
  <si>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</si>
  <si>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</si>
  <si>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</si>
  <si>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</si>
  <si>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</si>
  <si>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</si>
  <si>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</si>
  <si>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</si>
  <si>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</si>
  <si>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</si>
  <si>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</si>
  <si>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</si>
  <si>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</si>
  <si>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</si>
  <si>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</si>
  <si>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</si>
  <si>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</si>
  <si>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</si>
  <si>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</si>
  <si>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</si>
  <si>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</si>
  <si>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</si>
  <si>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</si>
  <si>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</si>
  <si>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</si>
  <si>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</si>
  <si>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</si>
  <si>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</si>
  <si>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</si>
  <si>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</si>
  <si>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</si>
  <si>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</si>
  <si>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</si>
  <si>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</si>
  <si>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</si>
  <si>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</si>
  <si>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</si>
  <si>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</si>
  <si>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</si>
  <si>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</si>
  <si>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</si>
  <si>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</si>
  <si>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</si>
  <si>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</si>
  <si>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</si>
  <si>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</si>
  <si>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</si>
  <si>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</si>
  <si>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</si>
  <si>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</si>
  <si>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</si>
  <si>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</si>
  <si>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</si>
  <si>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</si>
  <si>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</si>
  <si>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</si>
  <si>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</si>
  <si>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</si>
  <si>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</si>
  <si>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</si>
  <si>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</si>
  <si>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</si>
  <si>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</si>
  <si>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</si>
  <si>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</si>
  <si>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</si>
  <si>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</si>
  <si>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</si>
  <si>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</si>
  <si>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</si>
  <si>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</si>
  <si>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</si>
  <si>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</si>
  <si>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</si>
  <si>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</si>
  <si>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</si>
  <si>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</si>
  <si>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</si>
  <si>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</si>
  <si>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</si>
  <si>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</si>
  <si>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</si>
  <si>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</si>
  <si>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</si>
  <si>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</si>
  <si>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</si>
  <si>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</si>
  <si>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</si>
  <si>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</si>
  <si>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</si>
  <si>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</si>
  <si>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</si>
  <si>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</si>
  <si>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</si>
  <si>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</si>
  <si>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</si>
  <si>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</si>
  <si>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</si>
  <si>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</si>
  <si>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</si>
  <si>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</si>
  <si>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</si>
  <si>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</si>
  <si>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</si>
  <si>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</si>
  <si>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</si>
  <si>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</si>
  <si>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</si>
  <si>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</si>
  <si>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</si>
  <si>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</si>
  <si>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</si>
  <si>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</si>
  <si>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</si>
  <si>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</si>
  <si>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</si>
  <si>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</si>
  <si>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</si>
  <si>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</si>
  <si>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</si>
  <si>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</si>
  <si>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</si>
  <si>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</si>
  <si>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</si>
  <si>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</si>
  <si>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</si>
  <si>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</si>
  <si>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</si>
  <si>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</si>
  <si>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</si>
  <si>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</si>
  <si>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</si>
  <si>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</si>
  <si>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</si>
  <si>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</si>
  <si>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</si>
  <si>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</si>
  <si>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</si>
  <si>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</si>
  <si>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</si>
  <si>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</si>
  <si>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</si>
  <si>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</si>
  <si>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</si>
  <si>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</si>
  <si>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</si>
  <si>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</si>
  <si>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</si>
  <si>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</si>
  <si>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</si>
  <si>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</si>
  <si>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</si>
  <si>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</si>
  <si>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</si>
  <si>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</si>
  <si>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</si>
  <si>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</si>
  <si>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</si>
  <si>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</si>
  <si>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</si>
  <si>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</si>
  <si>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</si>
  <si>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</si>
  <si>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</si>
  <si>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</si>
  <si>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</si>
  <si>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</si>
  <si>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</si>
  <si>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</si>
  <si>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</si>
  <si>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</si>
  <si>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</si>
  <si>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</si>
  <si>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</si>
  <si>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</si>
  <si>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</si>
  <si>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</si>
  <si>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</si>
  <si>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</si>
  <si>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</si>
  <si>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</si>
  <si>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</si>
  <si>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</si>
  <si>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</si>
  <si>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</si>
  <si>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</si>
  <si>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</si>
  <si>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</si>
  <si>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</si>
  <si>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</si>
  <si>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</si>
  <si>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</si>
  <si>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</si>
  <si>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</si>
  <si>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</si>
  <si>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</si>
  <si>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</si>
  <si>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</si>
  <si>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</si>
  <si>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</si>
  <si>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</si>
  <si>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</si>
  <si>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</si>
  <si>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</si>
  <si>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</si>
  <si>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</si>
  <si>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</si>
  <si>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</si>
  <si>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</si>
  <si>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</si>
  <si>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</si>
  <si>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</si>
  <si>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</si>
  <si>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</si>
  <si>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</si>
  <si>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</si>
  <si>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</si>
  <si>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</si>
  <si>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</si>
  <si>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</si>
  <si>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</si>
  <si>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</si>
  <si>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</si>
  <si>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</si>
  <si>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</si>
  <si>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</si>
  <si>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</si>
  <si>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</si>
  <si>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</si>
  <si>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</si>
  <si>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</si>
  <si>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</si>
  <si>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</si>
  <si>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</si>
  <si>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</si>
  <si>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</si>
  <si>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</si>
  <si>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</si>
  <si>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</si>
  <si>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</si>
  <si>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</si>
  <si>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</si>
  <si>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</si>
  <si>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</si>
  <si>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</si>
  <si>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</si>
  <si>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</si>
  <si>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</si>
  <si>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</si>
  <si>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</si>
  <si>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</si>
  <si>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</si>
  <si>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</si>
  <si>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</si>
  <si>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</si>
  <si>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</si>
  <si>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</si>
  <si>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</si>
  <si>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</si>
  <si>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</si>
  <si>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</si>
  <si>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</si>
  <si>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</si>
  <si>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</si>
  <si>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</si>
  <si>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</si>
  <si>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</si>
  <si>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</si>
  <si>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</si>
  <si>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</si>
  <si>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</si>
  <si>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</si>
  <si>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</si>
  <si>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</si>
  <si>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</si>
  <si>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</si>
  <si>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</si>
  <si>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</si>
  <si>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</si>
  <si>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</si>
  <si>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</si>
  <si>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</si>
  <si>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</si>
  <si>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</si>
  <si>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</si>
  <si>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</si>
  <si>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</si>
  <si>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</si>
  <si>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</si>
  <si>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</si>
  <si>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</si>
  <si>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</si>
  <si>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</si>
  <si>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</si>
  <si>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</si>
  <si>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</si>
  <si>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</si>
  <si>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</si>
  <si>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</si>
  <si>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</si>
  <si>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</si>
  <si>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</si>
  <si>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</si>
  <si>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</si>
  <si>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</si>
  <si>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</si>
  <si>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</si>
  <si>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</si>
  <si>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</si>
  <si>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</si>
  <si>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</si>
  <si>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</si>
  <si>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</si>
  <si>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</si>
  <si>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</si>
  <si>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</si>
  <si>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</si>
  <si>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</si>
  <si>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</si>
  <si>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</si>
  <si>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</si>
  <si>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</si>
  <si>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</si>
  <si>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</si>
  <si>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</si>
  <si>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</si>
  <si>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</si>
  <si>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</si>
  <si>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</si>
  <si>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</si>
  <si>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</si>
  <si>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</si>
  <si>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</si>
  <si>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</si>
  <si>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</si>
  <si>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</si>
  <si>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</si>
  <si>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</si>
  <si>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</si>
  <si>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</si>
  <si>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</si>
  <si>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</si>
  <si>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</si>
  <si>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</si>
  <si>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</si>
  <si>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</si>
  <si>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</si>
  <si>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</si>
  <si>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</si>
  <si>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</si>
  <si>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</si>
  <si>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</si>
  <si>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</si>
  <si>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</si>
  <si>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</si>
  <si>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</si>
  <si>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</si>
  <si>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</si>
  <si>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</si>
  <si>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</si>
  <si>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</si>
  <si>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</si>
  <si>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</si>
  <si>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</si>
  <si>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</si>
  <si>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</si>
  <si>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</si>
  <si>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</si>
  <si>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</si>
  <si>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</si>
  <si>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</si>
  <si>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</si>
  <si>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</si>
  <si>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</si>
  <si>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</si>
  <si>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</si>
  <si>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</si>
  <si>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</si>
  <si>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</si>
  <si>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</si>
  <si>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</si>
  <si>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</si>
  <si>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</si>
  <si>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</si>
  <si>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</si>
  <si>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</si>
  <si>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</si>
  <si>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</si>
  <si>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</si>
  <si>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</si>
  <si>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</si>
  <si>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</si>
  <si>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</si>
  <si>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</si>
  <si>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</si>
  <si>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</si>
  <si>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</si>
  <si>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</si>
  <si>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</si>
  <si>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</si>
  <si>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</si>
  <si>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</si>
  <si>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</si>
  <si>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</si>
  <si>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</si>
  <si>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</si>
  <si>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</si>
  <si>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</si>
  <si>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</si>
  <si>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</si>
  <si>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</si>
  <si>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</si>
  <si>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</si>
  <si>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</si>
  <si>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</si>
  <si>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</si>
  <si>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</si>
  <si>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</si>
  <si>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</si>
  <si>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</si>
  <si>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</si>
  <si>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</si>
  <si>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</si>
  <si>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</si>
  <si>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</si>
  <si>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</si>
  <si>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</si>
  <si>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</si>
  <si>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</si>
  <si>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</si>
  <si>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</si>
  <si>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</si>
  <si>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</si>
  <si>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</si>
  <si>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</si>
  <si>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</si>
  <si>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</si>
  <si>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</si>
  <si>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</si>
  <si>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</si>
  <si>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</si>
  <si>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</si>
  <si>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</si>
  <si>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</si>
  <si>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</si>
  <si>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</si>
  <si>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</si>
  <si>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</si>
  <si>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</si>
  <si>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</si>
  <si>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</si>
  <si>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</si>
  <si>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</si>
  <si>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</si>
  <si>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</si>
  <si>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</si>
  <si>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</si>
  <si>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</si>
  <si>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</si>
  <si>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</si>
  <si>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</si>
  <si>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</si>
  <si>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</si>
  <si>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</si>
  <si>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</si>
  <si>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</si>
  <si>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</si>
  <si>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</si>
  <si>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</si>
  <si>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</si>
  <si>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</si>
  <si>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</si>
  <si>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</si>
  <si>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</si>
  <si>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</si>
  <si>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</si>
  <si>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</si>
  <si>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</si>
  <si>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</si>
  <si>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</si>
  <si>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</si>
  <si>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</si>
  <si>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</si>
  <si>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</si>
  <si>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</si>
  <si>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</si>
  <si>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</si>
  <si>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</si>
  <si>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</si>
  <si>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</si>
  <si>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</si>
  <si>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</si>
  <si>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</si>
  <si>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</si>
  <si>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</si>
  <si>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</si>
  <si>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</si>
  <si>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</si>
  <si>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</si>
  <si>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</si>
  <si>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</si>
  <si>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</si>
  <si>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</si>
  <si>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</si>
  <si>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</si>
  <si>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</si>
  <si>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</si>
  <si>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</si>
  <si>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</si>
  <si>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</si>
  <si>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</si>
  <si>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</si>
  <si>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</si>
  <si>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</si>
  <si>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</si>
  <si>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</si>
  <si>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</si>
  <si>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</si>
  <si>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</si>
  <si>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</si>
  <si>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</si>
  <si>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</si>
  <si>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</si>
  <si>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</si>
  <si>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</si>
  <si>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</si>
  <si>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</si>
  <si>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</si>
  <si>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</si>
  <si>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</si>
  <si>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</si>
  <si>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</si>
  <si>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</si>
  <si>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</si>
  <si>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</si>
  <si>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</si>
  <si>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</si>
  <si>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</si>
  <si>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</si>
  <si>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</si>
  <si>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</si>
  <si>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</si>
  <si>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</si>
  <si>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</si>
  <si>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</si>
  <si>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</si>
  <si>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</si>
  <si>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</si>
  <si>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</si>
  <si>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</si>
  <si>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</si>
  <si>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</si>
  <si>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</si>
  <si>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</si>
  <si>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</si>
  <si>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</si>
  <si>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</si>
  <si>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</si>
  <si>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</si>
  <si>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</si>
  <si>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</si>
  <si>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</si>
  <si>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</si>
  <si>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</si>
  <si>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</si>
  <si>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</si>
  <si>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</si>
  <si>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</si>
  <si>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</si>
  <si>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</si>
  <si>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</si>
  <si>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</si>
  <si>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</si>
  <si>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</si>
  <si>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</si>
  <si>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</si>
  <si>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</si>
  <si>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</si>
  <si>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</si>
  <si>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</si>
  <si>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</si>
  <si>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</si>
  <si>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</si>
  <si>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</si>
  <si>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</si>
  <si>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</si>
  <si>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</si>
  <si>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</si>
  <si>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</si>
  <si>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</si>
  <si>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</si>
  <si>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</si>
  <si>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</si>
  <si>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</si>
  <si>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</si>
  <si>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</si>
  <si>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</si>
  <si>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</si>
  <si>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</si>
  <si>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</si>
  <si>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</si>
  <si>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</si>
  <si>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</si>
  <si>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</si>
  <si>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</si>
  <si>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</si>
  <si>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</si>
  <si>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</si>
  <si>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</si>
  <si>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</si>
  <si>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</si>
  <si>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</si>
  <si>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</si>
  <si>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</si>
  <si>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</si>
  <si>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</si>
  <si>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</si>
  <si>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</si>
  <si>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</si>
  <si>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</si>
  <si>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</si>
  <si>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</si>
  <si>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</si>
  <si>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</si>
  <si>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</si>
  <si>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</si>
  <si>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</si>
  <si>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</si>
  <si>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</si>
  <si>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</si>
  <si>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</si>
  <si>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</si>
  <si>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</si>
  <si>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</si>
  <si>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</si>
  <si>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</si>
  <si>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</si>
  <si>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</si>
  <si>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</si>
  <si>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</si>
  <si>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</si>
  <si>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</si>
  <si>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</si>
  <si>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</si>
  <si>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</si>
  <si>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</si>
  <si>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</si>
  <si>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</si>
  <si>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</si>
  <si>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</si>
  <si>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</si>
  <si>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</si>
  <si>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</si>
  <si>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</si>
  <si>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</si>
  <si>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</si>
  <si>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</si>
  <si>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</si>
  <si>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</si>
  <si>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</si>
  <si>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</si>
  <si>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</si>
  <si>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</si>
  <si>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</si>
  <si>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</si>
  <si>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</si>
  <si>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</si>
  <si>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</si>
  <si>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</si>
  <si>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</si>
  <si>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</si>
  <si>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</si>
  <si>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</si>
  <si>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</si>
  <si>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</si>
  <si>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</si>
  <si>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</si>
  <si>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</si>
  <si>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</si>
  <si>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</si>
  <si>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</si>
  <si>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</si>
  <si>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</si>
  <si>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</si>
  <si>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</si>
  <si>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</si>
  <si>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</si>
  <si>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</si>
  <si>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</si>
  <si>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</si>
  <si>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</si>
  <si>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</si>
  <si>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</si>
  <si>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</si>
  <si>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</si>
  <si>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</si>
  <si>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</si>
  <si>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</si>
  <si>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</si>
  <si>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</si>
  <si>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</si>
  <si>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</si>
  <si>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</si>
  <si>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</si>
  <si>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</si>
  <si>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</si>
  <si>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</si>
  <si>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</si>
  <si>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</si>
  <si>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</si>
  <si>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</si>
  <si>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</si>
  <si>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</si>
  <si>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</si>
  <si>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</si>
  <si>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</si>
  <si>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</si>
  <si>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</si>
  <si>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</si>
  <si>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</si>
  <si>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</si>
  <si>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</si>
  <si>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</si>
  <si>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</si>
  <si>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</si>
  <si>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</si>
  <si>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</si>
  <si>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</si>
  <si>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</si>
  <si>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</si>
  <si>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</si>
  <si>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</si>
  <si>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</si>
  <si>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</si>
  <si>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</si>
  <si>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</si>
  <si>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</si>
  <si>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</si>
  <si>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</si>
  <si>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</si>
  <si>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</si>
  <si>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</si>
  <si>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</si>
  <si>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</si>
  <si>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</si>
  <si>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</si>
  <si>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</si>
  <si>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</si>
  <si>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</si>
  <si>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</si>
  <si>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</si>
  <si>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</si>
  <si>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</si>
  <si>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</si>
  <si>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</si>
  <si>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</si>
  <si>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</si>
  <si>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</si>
  <si>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</si>
  <si>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</si>
  <si>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</si>
  <si>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</si>
  <si>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</si>
  <si>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</si>
  <si>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</si>
  <si>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</si>
  <si>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</si>
  <si>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</si>
  <si>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</si>
  <si>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</si>
  <si>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</si>
  <si>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</si>
  <si>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</si>
  <si>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</si>
  <si>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</si>
  <si>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</si>
  <si>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</si>
  <si>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</si>
  <si>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</si>
  <si>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</si>
  <si>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</si>
  <si>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</si>
  <si>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</si>
  <si>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</si>
  <si>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</si>
  <si>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</si>
  <si>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</si>
  <si>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</si>
  <si>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</si>
  <si>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</si>
  <si>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</si>
  <si>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</si>
  <si>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</si>
  <si>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</si>
  <si>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</si>
  <si>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</si>
  <si>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</si>
  <si>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</si>
  <si>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</si>
  <si>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</si>
  <si>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</si>
  <si>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</si>
  <si>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</si>
  <si>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</si>
  <si>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</si>
  <si>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</si>
  <si>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</si>
  <si>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</si>
  <si>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</si>
  <si>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</si>
  <si>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</si>
  <si>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</si>
  <si>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</si>
  <si>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</si>
  <si>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</si>
  <si>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</si>
  <si>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</si>
  <si>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</si>
  <si>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</si>
  <si>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</si>
  <si>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</si>
  <si>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</si>
  <si>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</si>
  <si>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</si>
  <si>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</si>
  <si>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</si>
  <si>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</si>
  <si>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</si>
  <si>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</si>
  <si>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</si>
  <si>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</si>
  <si>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</si>
  <si>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</si>
  <si>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</si>
  <si>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</si>
  <si>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</si>
  <si>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</si>
  <si>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</si>
  <si>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</si>
  <si>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</si>
  <si>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</si>
  <si>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</si>
  <si>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</si>
  <si>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</si>
  <si>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</si>
  <si>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</si>
  <si>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</si>
  <si>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</si>
  <si>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</si>
  <si>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</si>
  <si>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</si>
  <si>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</si>
  <si>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</si>
  <si>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</si>
  <si>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</si>
  <si>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</si>
  <si>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</si>
  <si>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</si>
  <si>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</si>
  <si>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</si>
  <si>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</si>
  <si>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</si>
  <si>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</si>
  <si>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</si>
  <si>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</si>
  <si>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</si>
  <si>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</si>
  <si>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</si>
  <si>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</si>
  <si>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</si>
  <si>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</si>
  <si>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</si>
  <si>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</si>
  <si>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</si>
  <si>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</si>
  <si>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</si>
  <si>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</si>
  <si>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</si>
  <si>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</si>
  <si>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</si>
  <si>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</si>
  <si>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</si>
  <si>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</si>
  <si>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</si>
  <si>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</si>
  <si>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</si>
  <si>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</si>
  <si>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</si>
  <si>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</si>
  <si>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</si>
  <si>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</si>
  <si>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</si>
  <si>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</si>
  <si>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</si>
  <si>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</si>
  <si>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</si>
  <si>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</si>
  <si>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</si>
  <si>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</si>
  <si>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</si>
  <si>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</si>
  <si>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</si>
  <si>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</si>
  <si>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</si>
  <si>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</si>
  <si>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</si>
  <si>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</si>
  <si>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</si>
  <si>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</si>
  <si>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</si>
  <si>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</si>
  <si>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</si>
  <si>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</si>
  <si>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</si>
  <si>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</si>
  <si>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</si>
  <si>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</si>
  <si>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</si>
  <si>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</si>
  <si>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</si>
  <si>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</si>
  <si>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</si>
  <si>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</si>
  <si>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</si>
  <si>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</si>
  <si>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</si>
  <si>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</si>
  <si>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</si>
  <si>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</si>
  <si>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</si>
  <si>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</si>
  <si>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</si>
  <si>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</si>
  <si>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</si>
  <si>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</si>
  <si>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</si>
  <si>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</si>
  <si>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</si>
  <si>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</si>
  <si>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</si>
  <si>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</si>
  <si>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</si>
  <si>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</si>
  <si>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</si>
  <si>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</si>
  <si>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</si>
  <si>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</si>
  <si>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</si>
  <si>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</si>
  <si>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</si>
  <si>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</si>
  <si>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</si>
  <si>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</si>
  <si>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</si>
  <si>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</si>
  <si>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</si>
  <si>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</si>
  <si>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</si>
  <si>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</si>
  <si>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</si>
  <si>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</si>
  <si>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</si>
  <si>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</si>
  <si>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</si>
  <si>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</si>
  <si>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</si>
  <si>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</si>
  <si>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</si>
  <si>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</si>
  <si>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</si>
  <si>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</si>
  <si>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</si>
  <si>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</si>
  <si>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</si>
  <si>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</si>
  <si>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</si>
  <si>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</si>
  <si>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</si>
  <si>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</si>
  <si>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</si>
  <si>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</si>
  <si>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</si>
  <si>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</si>
  <si>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</si>
  <si>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</si>
  <si>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</si>
  <si>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</si>
  <si>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</si>
  <si>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</si>
  <si>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</si>
  <si>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</si>
  <si>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</si>
  <si>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</si>
  <si>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</si>
  <si>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</si>
  <si>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</si>
  <si>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</si>
  <si>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</si>
  <si>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</si>
  <si>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</si>
  <si>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</si>
  <si>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</si>
  <si>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</si>
  <si>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</si>
  <si>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</si>
  <si>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</si>
  <si>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</si>
  <si>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</si>
  <si>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</si>
  <si>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</si>
  <si>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</si>
  <si>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</si>
  <si>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</si>
  <si>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</si>
  <si>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</si>
  <si>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</si>
  <si>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</si>
  <si>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</si>
  <si>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</si>
  <si>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</si>
  <si>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</si>
  <si>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</si>
  <si>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</si>
  <si>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</si>
  <si>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</si>
  <si>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</si>
  <si>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</si>
  <si>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</si>
  <si>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</si>
  <si>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</si>
  <si>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</si>
  <si>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</si>
  <si>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</si>
  <si>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</si>
  <si>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</si>
  <si>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</si>
  <si>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</si>
  <si>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</si>
  <si>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</si>
  <si>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</si>
  <si>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</si>
  <si>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</si>
  <si>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</si>
  <si>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</si>
  <si>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</si>
  <si>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</si>
  <si>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</si>
  <si>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</si>
  <si>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</si>
  <si>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</si>
  <si>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</si>
  <si>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</si>
  <si>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</si>
  <si>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</si>
  <si>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</si>
  <si>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</si>
  <si>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</si>
  <si>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</si>
  <si>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</si>
  <si>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</si>
  <si>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</si>
  <si>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</si>
  <si>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</si>
  <si>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</si>
  <si>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</si>
  <si>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</si>
  <si>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</si>
  <si>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</si>
  <si>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</si>
  <si>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</si>
  <si>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</si>
  <si>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</si>
  <si>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</si>
  <si>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</si>
  <si>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</si>
  <si>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</si>
  <si>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</si>
  <si>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</si>
  <si>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</si>
  <si>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</si>
  <si>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</si>
  <si>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</si>
  <si>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</si>
  <si>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</si>
  <si>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</si>
  <si>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</si>
  <si>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</si>
  <si>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</si>
  <si>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</si>
  <si>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</si>
  <si>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</si>
  <si>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</si>
  <si>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</si>
  <si>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</si>
  <si>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</si>
  <si>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</si>
  <si>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</si>
  <si>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</si>
  <si>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</si>
  <si>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</si>
  <si>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</si>
  <si>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</si>
  <si>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</si>
  <si>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</si>
  <si>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</si>
  <si>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</si>
  <si>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</si>
  <si>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</si>
  <si>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</si>
  <si>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</si>
  <si>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</si>
  <si>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</si>
  <si>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</si>
  <si>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</si>
  <si>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</si>
  <si>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</si>
  <si>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</si>
  <si>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</si>
  <si>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</si>
  <si>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</si>
  <si>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</si>
  <si>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</si>
  <si>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</si>
  <si>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</si>
  <si>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</si>
  <si>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</si>
  <si>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</si>
  <si>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</si>
  <si>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</si>
  <si>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</si>
  <si>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</si>
  <si>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</si>
  <si>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</si>
  <si>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</si>
  <si>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</si>
  <si>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</si>
  <si>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</si>
  <si>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</si>
  <si>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</si>
  <si>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</si>
  <si>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</si>
  <si>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</si>
  <si>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</si>
  <si>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</si>
  <si>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</si>
  <si>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</si>
  <si>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</si>
  <si>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</si>
  <si>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</si>
  <si>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</si>
  <si>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</si>
  <si>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</si>
  <si>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</si>
  <si>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</si>
  <si>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</si>
  <si>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</si>
  <si>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</si>
  <si>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</si>
  <si>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</si>
  <si>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</si>
  <si>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</si>
  <si>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</si>
  <si>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</si>
  <si>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</si>
  <si>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</si>
  <si>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</si>
  <si>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</si>
  <si>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</si>
  <si>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</si>
  <si>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</si>
  <si>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</si>
  <si>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</si>
  <si>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</si>
  <si>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</si>
  <si>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</si>
  <si>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</si>
  <si>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</si>
  <si>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</si>
  <si>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</si>
  <si>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</si>
  <si>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</si>
  <si>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</si>
  <si>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</si>
  <si>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</si>
  <si>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</si>
  <si>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</si>
  <si>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</si>
  <si>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</si>
  <si>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</si>
  <si>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</si>
  <si>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</si>
  <si>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</si>
  <si>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</si>
  <si>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</si>
  <si>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</si>
  <si>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</si>
  <si>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</si>
  <si>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</si>
  <si>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</si>
  <si>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</si>
  <si>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</si>
  <si>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</si>
  <si>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</si>
  <si>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</si>
  <si>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</si>
  <si>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</si>
  <si>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</si>
  <si>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</si>
  <si>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</si>
  <si>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</si>
  <si>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</si>
  <si>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</si>
  <si>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</si>
  <si>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</si>
  <si>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</si>
  <si>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</si>
  <si>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</si>
  <si>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</si>
  <si>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</si>
  <si>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</si>
  <si>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</si>
  <si>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</si>
  <si>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</si>
  <si>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</si>
  <si>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</si>
  <si>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</si>
  <si>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</si>
  <si>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</si>
  <si>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</si>
  <si>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</si>
  <si>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</si>
  <si>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</si>
  <si>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</si>
  <si>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</si>
  <si>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</si>
  <si>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</si>
  <si>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</si>
  <si>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</si>
  <si>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</si>
  <si>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</si>
  <si>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</si>
  <si>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</si>
  <si>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</si>
  <si>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</si>
  <si>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</si>
  <si>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</si>
  <si>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</si>
  <si>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</si>
  <si>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</si>
  <si>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</si>
  <si>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</si>
  <si>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</si>
  <si>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</si>
  <si>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</si>
  <si>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</si>
  <si>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</si>
  <si>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</si>
  <si>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</si>
  <si>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</si>
  <si>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</si>
  <si>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</si>
  <si>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</si>
  <si>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</si>
  <si>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</si>
  <si>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</si>
  <si>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</si>
  <si>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</si>
  <si>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</si>
  <si>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</si>
  <si>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</si>
  <si>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</si>
  <si>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</si>
  <si>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</si>
  <si>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</si>
  <si>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</si>
  <si>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</si>
  <si>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</si>
  <si>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</si>
  <si>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</si>
  <si>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</si>
  <si>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</si>
  <si>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</si>
  <si>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</si>
  <si>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</si>
  <si>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</si>
  <si>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</si>
  <si>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</si>
  <si>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</si>
  <si>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</si>
  <si>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</si>
  <si>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</si>
  <si>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</si>
  <si>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</si>
  <si>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</si>
  <si>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</si>
  <si>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</si>
  <si>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</si>
  <si>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</si>
  <si>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</si>
  <si>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</si>
  <si>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</si>
  <si>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</si>
  <si>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</si>
  <si>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</si>
  <si>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</si>
  <si>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</si>
  <si>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</si>
  <si>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</si>
  <si>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</si>
  <si>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</si>
  <si>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</si>
  <si>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</si>
  <si>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</si>
  <si>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</si>
  <si>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</si>
  <si>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</si>
  <si>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</si>
  <si>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</si>
  <si>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</si>
  <si>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</si>
  <si>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</si>
  <si>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</si>
  <si>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</si>
  <si>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</si>
  <si>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</si>
  <si>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</si>
  <si>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</si>
  <si>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</si>
  <si>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</si>
  <si>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</si>
  <si>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</si>
  <si>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</si>
  <si>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</si>
  <si>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</si>
  <si>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</si>
  <si>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</si>
  <si>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</si>
  <si>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</si>
  <si>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</si>
  <si>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</si>
  <si>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</si>
  <si>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</si>
  <si>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</si>
  <si>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</si>
  <si>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</si>
  <si>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</si>
  <si>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</si>
  <si>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</si>
  <si>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</si>
  <si>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</si>
  <si>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</si>
  <si>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</si>
  <si>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</si>
  <si>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</si>
  <si>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</si>
  <si>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</si>
  <si>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</si>
  <si>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</si>
  <si>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</si>
  <si>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</si>
  <si>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</si>
  <si>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</si>
  <si>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</si>
  <si>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</si>
  <si>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</si>
  <si>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</si>
  <si>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</si>
  <si>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</si>
  <si>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</si>
  <si>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</si>
  <si>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</si>
  <si>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</si>
  <si>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</si>
  <si>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</si>
  <si>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</si>
  <si>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</si>
  <si>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</si>
  <si>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</si>
  <si>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</si>
  <si>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</si>
  <si>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</si>
  <si>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</si>
  <si>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</si>
  <si>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</si>
  <si>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</si>
  <si>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</si>
  <si>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</si>
  <si>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</si>
  <si>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</si>
  <si>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</si>
  <si>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</si>
  <si>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</si>
  <si>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</si>
  <si>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</si>
  <si>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</si>
  <si>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</si>
  <si>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</si>
  <si>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</si>
  <si>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</si>
  <si>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</si>
  <si>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</si>
  <si>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</si>
  <si>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</si>
  <si>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</si>
  <si>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</si>
  <si>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</si>
  <si>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</si>
  <si>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</si>
  <si>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</si>
  <si>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</si>
  <si>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</si>
  <si>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</si>
  <si>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</si>
  <si>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</si>
  <si>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</si>
  <si>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</si>
  <si>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</si>
  <si>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</si>
  <si>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</si>
  <si>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</si>
  <si>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</si>
  <si>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</si>
  <si>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</si>
  <si>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</si>
  <si>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</si>
  <si>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</si>
  <si>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</si>
  <si>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</si>
  <si>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</si>
  <si>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</si>
  <si>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</si>
  <si>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</si>
  <si>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</si>
  <si>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</si>
  <si>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</si>
  <si>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</si>
  <si>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</si>
  <si>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</si>
  <si>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</si>
  <si>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</si>
  <si>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</si>
  <si>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</si>
  <si>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</si>
  <si>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</si>
  <si>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</si>
  <si>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</si>
  <si>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</si>
  <si>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</si>
  <si>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</si>
  <si>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</si>
  <si>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</si>
  <si>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</si>
  <si>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</si>
  <si>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</si>
  <si>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</si>
  <si>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</si>
  <si>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</si>
  <si>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</si>
  <si>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</si>
  <si>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</si>
  <si>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</si>
  <si>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</si>
  <si>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</si>
  <si>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</si>
  <si>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</si>
  <si>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</si>
  <si>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</si>
  <si>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</si>
  <si>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</si>
  <si>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</si>
  <si>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</si>
  <si>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</si>
  <si>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</si>
  <si>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</si>
  <si>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</si>
  <si>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</si>
  <si>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</si>
  <si>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</si>
  <si>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</si>
  <si>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</si>
  <si>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</si>
  <si>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</si>
  <si>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</si>
  <si>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</si>
  <si>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</si>
  <si>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</si>
  <si>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</si>
  <si>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</si>
  <si>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</si>
  <si>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</si>
  <si>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</si>
  <si>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</si>
  <si>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</si>
  <si>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</si>
  <si>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</si>
  <si>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</si>
  <si>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</si>
  <si>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</si>
  <si>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</si>
  <si>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</si>
  <si>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</si>
  <si>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</si>
  <si>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</si>
  <si>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</si>
  <si>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</si>
  <si>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</si>
  <si>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</si>
  <si>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</si>
  <si>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</si>
  <si>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</si>
  <si>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</si>
  <si>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</si>
  <si>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</si>
  <si>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</si>
  <si>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</si>
  <si>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</si>
  <si>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</si>
  <si>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</si>
  <si>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</si>
  <si>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</si>
  <si>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</si>
  <si>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</si>
  <si>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</si>
  <si>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</si>
  <si>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</si>
  <si>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</si>
  <si>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</si>
  <si>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</si>
  <si>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</si>
  <si>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</si>
  <si>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</si>
  <si>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</si>
  <si>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</si>
  <si>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</si>
  <si>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</si>
  <si>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</si>
  <si>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</si>
  <si>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</si>
  <si>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</si>
  <si>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</si>
  <si>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</si>
  <si>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</si>
  <si>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</si>
  <si>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</si>
  <si>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</si>
  <si>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</si>
  <si>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</si>
  <si>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</si>
  <si>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</si>
  <si>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</si>
  <si>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</si>
  <si>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</si>
  <si>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</si>
  <si>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</si>
  <si>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</si>
  <si>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</si>
  <si>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</si>
  <si>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</si>
  <si>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</si>
  <si>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</si>
  <si>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</si>
  <si>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</si>
  <si>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</si>
  <si>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</si>
  <si>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</si>
  <si>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</si>
  <si>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</si>
  <si>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</si>
  <si>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</si>
  <si>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</si>
  <si>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</si>
  <si>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</si>
  <si>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</si>
  <si>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</si>
  <si>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</si>
  <si>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</si>
  <si>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</si>
  <si>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</si>
  <si>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</si>
  <si>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</si>
  <si>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</si>
  <si>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</si>
  <si>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</si>
  <si>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</si>
  <si>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</si>
  <si>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</si>
  <si>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</si>
  <si>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</si>
  <si>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</si>
  <si>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</si>
  <si>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</si>
  <si>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</si>
  <si>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</si>
  <si>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</si>
  <si>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</si>
  <si>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</si>
  <si>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</si>
  <si>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</si>
  <si>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</si>
  <si>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</si>
  <si>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</si>
  <si>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</si>
  <si>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</si>
  <si>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</si>
  <si>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</si>
  <si>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</si>
  <si>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</si>
  <si>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</si>
  <si>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</si>
  <si>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</si>
  <si>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</si>
  <si>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</si>
  <si>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</si>
  <si>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</si>
  <si>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</si>
  <si>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</si>
  <si>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</si>
  <si>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</si>
  <si>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</si>
  <si>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</si>
  <si>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</si>
  <si>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</si>
  <si>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</si>
  <si>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</si>
  <si>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</si>
  <si>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</si>
  <si>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</si>
  <si>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</si>
  <si>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</si>
  <si>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</si>
  <si>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</si>
  <si>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</si>
  <si>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</si>
  <si>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</si>
  <si>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</si>
  <si>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</si>
  <si>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</si>
  <si>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</si>
  <si>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</si>
  <si>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</si>
  <si>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</si>
  <si>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</si>
  <si>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</si>
  <si>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</si>
  <si>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</si>
  <si>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</si>
  <si>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</si>
  <si>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</si>
  <si>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</si>
  <si>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</si>
  <si>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</si>
  <si>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</si>
  <si>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</si>
  <si>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</si>
  <si>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</si>
  <si>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</si>
  <si>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</si>
  <si>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</si>
  <si>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</si>
  <si>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</si>
  <si>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</si>
  <si>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</si>
  <si>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</si>
  <si>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</si>
  <si>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</si>
  <si>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</si>
  <si>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</si>
  <si>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</si>
  <si>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</si>
  <si>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</si>
  <si>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</si>
  <si>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</si>
  <si>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</si>
  <si>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</si>
  <si>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</si>
  <si>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</si>
  <si>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</si>
  <si>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</si>
  <si>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</si>
  <si>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</si>
  <si>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</si>
  <si>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</si>
  <si>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</si>
  <si>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</si>
  <si>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</si>
  <si>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</si>
  <si>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</si>
  <si>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</si>
  <si>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</si>
  <si>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</si>
  <si>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</si>
  <si>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</si>
  <si>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</si>
  <si>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</si>
  <si>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</si>
  <si>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</si>
  <si>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</si>
  <si>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</si>
  <si>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</si>
  <si>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</si>
  <si>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</si>
  <si>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</si>
  <si>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</si>
  <si>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</si>
  <si>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</si>
  <si>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</si>
  <si>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</si>
  <si>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</si>
  <si>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</si>
  <si>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</si>
  <si>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</si>
  <si>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</si>
  <si>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</si>
  <si>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</si>
  <si>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</si>
  <si>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</si>
  <si>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</si>
  <si>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</si>
  <si>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</si>
  <si>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</si>
  <si>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</si>
  <si>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</si>
  <si>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</si>
  <si>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</si>
  <si>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</si>
  <si>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</si>
  <si>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</si>
  <si>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</si>
  <si>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</si>
  <si>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</si>
  <si>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</si>
  <si>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</si>
  <si>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</si>
  <si>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</si>
  <si>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</si>
  <si>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</si>
  <si>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</si>
  <si>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</si>
  <si>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</si>
  <si>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</si>
  <si>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</si>
  <si>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</si>
  <si>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</si>
  <si>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</si>
  <si>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</si>
  <si>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</si>
  <si>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</si>
  <si>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</si>
  <si>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</si>
  <si>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</si>
  <si>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</si>
  <si>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</si>
  <si>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</si>
  <si>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</si>
  <si>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</si>
  <si>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</si>
  <si>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</si>
  <si>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</si>
  <si>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</si>
  <si>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</si>
  <si>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</si>
  <si>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</si>
  <si>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</si>
  <si>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</si>
  <si>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</si>
  <si>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</si>
  <si>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</si>
  <si>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</si>
  <si>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</si>
  <si>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</si>
  <si>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</si>
  <si>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</si>
  <si>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</si>
  <si>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</si>
  <si>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</si>
  <si>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</si>
  <si>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</si>
  <si>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</si>
  <si>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</si>
  <si>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</si>
  <si>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</si>
  <si>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</si>
  <si>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</si>
  <si>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</si>
  <si>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</si>
  <si>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</si>
  <si>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</si>
  <si>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</si>
  <si>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</si>
  <si>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</si>
  <si>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</si>
  <si>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</si>
  <si>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</si>
  <si>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</si>
  <si>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</si>
  <si>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</si>
  <si>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</si>
  <si>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</si>
  <si>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</si>
  <si>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</si>
  <si>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</si>
  <si>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</si>
  <si>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</si>
  <si>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</si>
  <si>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</si>
  <si>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</si>
  <si>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</si>
  <si>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</si>
  <si>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</si>
  <si>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</si>
  <si>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</si>
  <si>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</si>
  <si>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</si>
  <si>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</si>
  <si>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</si>
  <si>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</si>
  <si>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</si>
  <si>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</si>
  <si>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</si>
  <si>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</si>
  <si>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</si>
  <si>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</si>
  <si>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</si>
  <si>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</si>
  <si>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</si>
  <si>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</si>
  <si>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</si>
  <si>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</si>
  <si>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</si>
  <si>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</si>
  <si>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</si>
  <si>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</si>
  <si>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</si>
  <si>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</si>
  <si>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</si>
  <si>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</si>
  <si>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</si>
  <si>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</si>
  <si>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</si>
  <si>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</si>
  <si>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</si>
  <si>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</si>
  <si>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</si>
  <si>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</si>
  <si>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</si>
  <si>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</si>
  <si>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</si>
  <si>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</si>
  <si>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</si>
  <si>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</si>
  <si>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</si>
  <si>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</si>
  <si>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</si>
  <si>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</si>
  <si>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</si>
  <si>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</si>
  <si>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</si>
  <si>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</si>
  <si>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</si>
  <si>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</si>
  <si>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</si>
  <si>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</si>
  <si>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</si>
  <si>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</si>
  <si>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</si>
  <si>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</si>
  <si>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</si>
  <si>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</si>
  <si>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</si>
  <si>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</si>
  <si>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</si>
  <si>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</si>
  <si>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</si>
  <si>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</si>
  <si>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</si>
  <si>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</si>
  <si>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</si>
  <si>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</si>
  <si>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</si>
  <si>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</si>
  <si>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</si>
  <si>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</si>
  <si>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</si>
  <si>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</si>
  <si>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</si>
  <si>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</si>
  <si>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</si>
  <si>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</si>
  <si>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</si>
  <si>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</si>
  <si>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</si>
  <si>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</si>
  <si>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</si>
  <si>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</si>
  <si>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</si>
  <si>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</si>
  <si>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</si>
  <si>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</si>
  <si>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</si>
  <si>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</si>
  <si>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</si>
  <si>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</si>
  <si>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</si>
  <si>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</si>
  <si>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</si>
  <si>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</si>
  <si>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</si>
  <si>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</si>
  <si>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</si>
  <si>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</si>
  <si>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</si>
  <si>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</si>
  <si>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</si>
  <si>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</si>
  <si>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</si>
  <si>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</si>
  <si>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</si>
  <si>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</si>
  <si>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</si>
  <si>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</si>
  <si>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</si>
  <si>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</si>
  <si>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</si>
  <si>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</si>
  <si>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</si>
  <si>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</si>
  <si>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</si>
  <si>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</si>
  <si>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</si>
  <si>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</si>
  <si>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</si>
  <si>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</si>
  <si>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</si>
  <si>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</si>
  <si>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</si>
  <si>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</si>
  <si>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</si>
  <si>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</si>
  <si>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</si>
  <si>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</si>
  <si>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</si>
  <si>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</si>
  <si>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</si>
  <si>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</si>
  <si>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</si>
  <si>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</si>
  <si>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</si>
  <si>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</si>
  <si>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</si>
  <si>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</si>
  <si>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</si>
  <si>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</si>
  <si>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</si>
  <si>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</si>
  <si>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</si>
  <si>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</si>
  <si>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</si>
  <si>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</si>
  <si>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</si>
  <si>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</si>
  <si>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</si>
  <si>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</si>
  <si>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</si>
  <si>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</si>
  <si>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</si>
  <si>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</si>
  <si>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</si>
  <si>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</si>
  <si>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</si>
  <si>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</si>
  <si>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</si>
  <si>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</si>
  <si>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</si>
  <si>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</si>
  <si>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</si>
  <si>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</si>
  <si>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</si>
  <si>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</si>
  <si>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</si>
  <si>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</si>
  <si>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</si>
  <si>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</si>
  <si>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</si>
  <si>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</si>
  <si>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</si>
  <si>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</si>
  <si>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</si>
  <si>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</si>
  <si>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</si>
  <si>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</si>
  <si>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</si>
  <si>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</si>
  <si>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</si>
  <si>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</si>
  <si>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</si>
  <si>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</si>
  <si>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</si>
  <si>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</si>
  <si>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</si>
  <si>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</si>
  <si>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</si>
  <si>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</si>
  <si>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</si>
  <si>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</si>
  <si>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</si>
  <si>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</si>
  <si>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</si>
  <si>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</si>
  <si>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</si>
  <si>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</si>
  <si>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</si>
  <si>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</si>
  <si>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</si>
  <si>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</si>
  <si>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</si>
  <si>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</si>
  <si>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</si>
  <si>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</si>
  <si>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</si>
  <si>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</si>
  <si>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</si>
  <si>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</si>
  <si>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</si>
  <si>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</si>
  <si>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</si>
  <si>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</si>
  <si>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</si>
  <si>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</si>
  <si>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</si>
  <si>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</si>
  <si>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</si>
  <si>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</si>
  <si>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</si>
  <si>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</si>
  <si>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</si>
  <si>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</si>
  <si>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</si>
  <si>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</si>
  <si>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</si>
  <si>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</si>
  <si>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</si>
  <si>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</si>
  <si>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</si>
  <si>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</si>
  <si>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</si>
  <si>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</si>
  <si>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</si>
  <si>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</si>
  <si>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</si>
  <si>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</si>
  <si>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</si>
  <si>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</si>
  <si>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</si>
  <si>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</si>
  <si>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</si>
  <si>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</si>
  <si>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</si>
  <si>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</si>
  <si>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</si>
  <si>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</si>
  <si>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</si>
  <si>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</si>
  <si>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</si>
  <si>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</si>
  <si>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</si>
  <si>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</si>
  <si>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</si>
  <si>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</si>
  <si>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</si>
  <si>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</si>
  <si>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</si>
  <si>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</si>
  <si>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</si>
  <si>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</si>
  <si>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</si>
  <si>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</si>
  <si>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</si>
  <si>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</si>
  <si>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</si>
  <si>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</si>
  <si>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</si>
  <si>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</si>
  <si>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</si>
  <si>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</si>
  <si>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</si>
  <si>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</si>
  <si>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</si>
  <si>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</si>
  <si>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</si>
  <si>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</si>
  <si>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</si>
  <si>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</si>
  <si>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</si>
  <si>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</si>
  <si>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</si>
  <si>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</si>
  <si>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</si>
  <si>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</si>
  <si>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</si>
  <si>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</si>
  <si>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</si>
  <si>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</si>
  <si>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</si>
  <si>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</si>
  <si>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</si>
  <si>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</si>
  <si>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</si>
  <si>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</si>
  <si>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</si>
  <si>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</si>
  <si>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</si>
  <si>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</si>
  <si>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</si>
  <si>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</si>
  <si>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</si>
  <si>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</si>
  <si>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</si>
  <si>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</si>
  <si>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</si>
  <si>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</si>
  <si>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</si>
  <si>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</si>
  <si>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</si>
  <si>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</si>
  <si>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</si>
  <si>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</si>
  <si>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</si>
  <si>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</si>
  <si>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</si>
  <si>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</si>
  <si>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</si>
  <si>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</si>
  <si>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</si>
  <si>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</si>
  <si>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</si>
  <si>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</si>
  <si>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</si>
  <si>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</si>
  <si>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</si>
  <si>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</si>
  <si>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</si>
  <si>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</si>
  <si>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</si>
  <si>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</si>
  <si>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</si>
  <si>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</si>
  <si>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</si>
  <si>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</si>
  <si>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</si>
  <si>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</si>
  <si>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</si>
  <si>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</si>
  <si>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</si>
  <si>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</si>
  <si>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</si>
  <si>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</si>
  <si>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</si>
  <si>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</si>
  <si>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</si>
  <si>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</si>
  <si>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</si>
  <si>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</si>
  <si>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</si>
  <si>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</si>
  <si>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</si>
  <si>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</si>
  <si>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</si>
  <si>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</si>
  <si>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</si>
  <si>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</si>
  <si>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</si>
  <si>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</si>
  <si>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</si>
  <si>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</si>
  <si>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</si>
  <si>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</si>
  <si>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</si>
  <si>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</si>
  <si>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</si>
  <si>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</si>
  <si>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</si>
  <si>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</si>
  <si>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</si>
  <si>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</si>
  <si>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</si>
  <si>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</si>
  <si>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</si>
  <si>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</si>
  <si>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</si>
  <si>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</si>
  <si>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</si>
  <si>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</si>
  <si>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</si>
  <si>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</si>
  <si>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</si>
  <si>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</si>
  <si>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</si>
  <si>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</si>
  <si>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</si>
  <si>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</si>
  <si>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</si>
  <si>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</si>
  <si>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</si>
  <si>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</si>
  <si>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</si>
  <si>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</si>
  <si>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</si>
  <si>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</si>
  <si>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</si>
  <si>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</si>
  <si>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</si>
  <si>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</si>
  <si>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</si>
  <si>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</si>
  <si>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</si>
  <si>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</si>
  <si>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</si>
  <si>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</si>
  <si>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</si>
  <si>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</si>
  <si>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</si>
  <si>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</si>
  <si>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</si>
  <si>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</si>
  <si>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</si>
  <si>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</si>
  <si>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</si>
  <si>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</si>
  <si>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</si>
  <si>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</si>
  <si>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</si>
  <si>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</si>
  <si>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</si>
  <si>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</si>
  <si>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</si>
  <si>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</si>
  <si>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</si>
  <si>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</si>
  <si>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</si>
  <si>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</si>
  <si>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</si>
  <si>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</si>
  <si>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</si>
  <si>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</si>
  <si>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</si>
  <si>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</si>
  <si>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</si>
  <si>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</si>
  <si>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</si>
  <si>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</si>
  <si>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</si>
  <si>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</si>
  <si>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</si>
  <si>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</si>
  <si>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</si>
  <si>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</si>
  <si>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</si>
  <si>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</si>
  <si>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</si>
  <si>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</si>
  <si>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</si>
  <si>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</si>
  <si>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</si>
  <si>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</si>
  <si>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</si>
  <si>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</si>
  <si>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</si>
  <si>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</si>
  <si>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</si>
  <si>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</si>
  <si>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</si>
  <si>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</si>
  <si>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</si>
  <si>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</si>
  <si>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</si>
  <si>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</si>
  <si>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</si>
  <si>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</si>
  <si>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</si>
  <si>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</si>
  <si>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</si>
  <si>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</si>
  <si>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</si>
  <si>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</si>
  <si>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</si>
  <si>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</si>
  <si>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</si>
  <si>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</si>
  <si>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</si>
  <si>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</si>
  <si>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</si>
  <si>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</si>
  <si>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</si>
  <si>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</si>
  <si>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</si>
  <si>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</si>
  <si>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</si>
  <si>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</si>
  <si>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</si>
  <si>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</si>
  <si>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</si>
  <si>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</si>
  <si>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</si>
  <si>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</si>
  <si>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</si>
  <si>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</si>
  <si>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</si>
  <si>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</si>
  <si>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</si>
  <si>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</si>
  <si>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</si>
  <si>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</si>
  <si>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</si>
  <si>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</si>
  <si>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</si>
  <si>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</si>
  <si>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</si>
  <si>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</si>
  <si>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</si>
  <si>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</si>
  <si>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</si>
  <si>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</si>
  <si>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</si>
  <si>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</si>
  <si>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</si>
  <si>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</si>
  <si>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</si>
  <si>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</si>
  <si>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</si>
  <si>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</si>
  <si>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</si>
  <si>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</si>
  <si>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</si>
  <si>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</si>
  <si>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</si>
  <si>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</si>
  <si>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</si>
  <si>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</si>
  <si>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</si>
  <si>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</si>
  <si>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</si>
  <si>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</si>
  <si>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</si>
  <si>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</si>
  <si>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</si>
  <si>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</si>
  <si>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</si>
  <si>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</si>
  <si>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</si>
  <si>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</si>
  <si>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</si>
  <si>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</si>
  <si>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</si>
  <si>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</si>
  <si>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</si>
  <si>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</si>
  <si>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</si>
  <si>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</si>
  <si>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</si>
  <si>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</si>
  <si>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</si>
  <si>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</si>
  <si>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</si>
  <si>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</si>
  <si>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</si>
  <si>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</si>
  <si>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</si>
  <si>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</si>
  <si>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</si>
  <si>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</si>
  <si>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</si>
  <si>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</si>
  <si>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</si>
  <si>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</si>
  <si>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</si>
  <si>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</si>
  <si>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</si>
  <si>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</si>
  <si>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</si>
  <si>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</si>
  <si>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</si>
  <si>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</si>
  <si>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</si>
  <si>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</si>
  <si>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</si>
  <si>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</si>
  <si>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</si>
  <si>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</si>
  <si>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</si>
  <si>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</si>
  <si>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</si>
  <si>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</si>
  <si>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</si>
  <si>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</si>
  <si>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</si>
  <si>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</si>
  <si>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</si>
  <si>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</si>
  <si>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</si>
  <si>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</si>
  <si>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</si>
  <si>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</si>
  <si>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</si>
  <si>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</si>
  <si>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</si>
  <si>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</si>
  <si>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</si>
  <si>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</si>
  <si>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</si>
  <si>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</si>
  <si>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</si>
  <si>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</si>
  <si>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</si>
  <si>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</si>
  <si>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</si>
  <si>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</si>
  <si>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</si>
  <si>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</si>
  <si>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</si>
  <si>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</si>
  <si>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</si>
  <si>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</si>
  <si>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</si>
  <si>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</si>
  <si>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</si>
  <si>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</si>
  <si>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</si>
  <si>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</si>
  <si>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</si>
  <si>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</si>
  <si>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</si>
  <si>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</si>
  <si>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</si>
  <si>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</si>
  <si>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</si>
  <si>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</si>
  <si>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</si>
  <si>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</si>
  <si>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</si>
  <si>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</si>
  <si>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</si>
  <si>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</si>
  <si>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</si>
  <si>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</si>
  <si>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</si>
  <si>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</si>
  <si>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</si>
  <si>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</si>
  <si>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</si>
  <si>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</si>
  <si>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</si>
  <si>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</si>
  <si>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</si>
  <si>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</si>
  <si>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</si>
  <si>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</si>
  <si>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</si>
  <si>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</si>
  <si>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</si>
  <si>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</si>
  <si>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</si>
  <si>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</si>
  <si>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</si>
  <si>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</si>
  <si>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</si>
  <si>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</si>
  <si>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</si>
  <si>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</si>
  <si>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</si>
  <si>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</si>
  <si>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</si>
  <si>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</si>
  <si>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</si>
  <si>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</si>
  <si>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</si>
  <si>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</si>
  <si>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</si>
  <si>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</si>
  <si>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</si>
  <si>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</si>
  <si>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</si>
  <si>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</si>
  <si>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</si>
  <si>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</si>
  <si>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</si>
  <si>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</si>
  <si>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</si>
  <si>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</si>
  <si>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</si>
  <si>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</si>
  <si>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</si>
  <si>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</si>
  <si>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</si>
  <si>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</si>
  <si>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</si>
  <si>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</si>
  <si>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</si>
  <si>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</si>
  <si>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</si>
  <si>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</si>
  <si>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</si>
  <si>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</si>
  <si>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</si>
  <si>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</si>
  <si>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</si>
  <si>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</si>
  <si>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</si>
  <si>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</si>
  <si>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</si>
  <si>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</si>
  <si>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</si>
  <si>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</si>
  <si>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</si>
  <si>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</si>
  <si>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</si>
  <si>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</si>
  <si>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</si>
  <si>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</si>
  <si>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</si>
  <si>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</si>
  <si>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</si>
  <si>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</si>
  <si>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</si>
  <si>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</si>
  <si>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</si>
  <si>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</si>
  <si>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</si>
  <si>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</si>
  <si>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</si>
  <si>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</si>
  <si>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</si>
  <si>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</si>
  <si>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</si>
  <si>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</si>
  <si>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</si>
  <si>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</si>
  <si>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</si>
  <si>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</si>
  <si>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</si>
  <si>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</si>
  <si>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</si>
  <si>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</si>
  <si>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</si>
  <si>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</si>
  <si>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</si>
  <si>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</si>
  <si>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</si>
  <si>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</si>
  <si>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</si>
  <si>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</si>
  <si>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</si>
  <si>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</si>
  <si>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</si>
  <si>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</si>
  <si>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</si>
  <si>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</si>
  <si>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</si>
  <si>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</si>
  <si>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</si>
  <si>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</si>
  <si>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</si>
  <si>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</si>
  <si>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</si>
  <si>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</si>
  <si>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</si>
  <si>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</si>
  <si>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</si>
  <si>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</si>
  <si>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</si>
  <si>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</si>
  <si>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</si>
  <si>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</si>
  <si>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</si>
  <si>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</si>
  <si>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</si>
  <si>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</si>
  <si>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</si>
  <si>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</si>
  <si>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</si>
  <si>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</si>
  <si>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</si>
  <si>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</si>
  <si>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</si>
  <si>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</si>
  <si>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</si>
  <si>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</si>
  <si>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</si>
  <si>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</si>
  <si>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</si>
  <si>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</si>
  <si>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</si>
  <si>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</si>
  <si>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</si>
  <si>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</si>
  <si>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</si>
  <si>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</si>
  <si>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</si>
  <si>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</si>
  <si>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</si>
  <si>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</si>
  <si>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</si>
  <si>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</si>
  <si>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</si>
  <si>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</si>
  <si>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</si>
  <si>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</si>
  <si>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</si>
  <si>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</si>
  <si>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</si>
  <si>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</si>
  <si>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</si>
  <si>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</si>
  <si>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</si>
  <si>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</si>
  <si>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</si>
  <si>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</si>
  <si>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</si>
  <si>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</si>
  <si>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</si>
  <si>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</si>
  <si>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</si>
  <si>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</si>
  <si>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</si>
  <si>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</si>
  <si>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</si>
  <si>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</si>
  <si>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</si>
  <si>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</si>
  <si>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</si>
  <si>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</si>
  <si>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</si>
  <si>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</si>
  <si>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</si>
  <si>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</si>
  <si>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</si>
  <si>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</si>
  <si>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</si>
  <si>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</si>
  <si>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</si>
  <si>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</si>
  <si>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</si>
  <si>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</si>
  <si>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</si>
  <si>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</si>
  <si>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</si>
  <si>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</si>
  <si>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</si>
  <si>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</si>
  <si>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</si>
  <si>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</si>
  <si>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</si>
  <si>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</si>
  <si>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</si>
  <si>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</si>
  <si>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</si>
  <si>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</si>
  <si>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</si>
  <si>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</si>
  <si>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</si>
  <si>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</si>
  <si>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</si>
  <si>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</si>
  <si>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</si>
  <si>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</si>
  <si>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</si>
  <si>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</si>
  <si>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</si>
  <si>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</si>
  <si>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</si>
  <si>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</si>
  <si>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</si>
  <si>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</si>
  <si>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</si>
  <si>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</si>
  <si>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</si>
  <si>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</si>
  <si>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</si>
  <si>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</si>
  <si>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</si>
  <si>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</si>
  <si>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</si>
  <si>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</si>
  <si>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</si>
  <si>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</si>
  <si>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</si>
  <si>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</si>
  <si>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</si>
  <si>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</si>
  <si>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</si>
  <si>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</si>
  <si>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</si>
  <si>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</si>
  <si>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</si>
  <si>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</si>
  <si>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</si>
  <si>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</si>
  <si>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</si>
  <si>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</si>
  <si>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</si>
  <si>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</si>
  <si>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</si>
  <si>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</si>
  <si>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</si>
  <si>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</si>
  <si>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</si>
  <si>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</si>
  <si>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</si>
  <si>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</si>
  <si>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</si>
  <si>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</si>
  <si>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</si>
  <si>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</si>
  <si>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</si>
  <si>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</si>
  <si>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</si>
  <si>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</si>
  <si>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</si>
  <si>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</si>
  <si>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</si>
  <si>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</si>
  <si>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</si>
  <si>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</si>
  <si>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</si>
  <si>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</si>
  <si>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</si>
  <si>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</si>
  <si>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</si>
  <si>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</si>
  <si>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</si>
  <si>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</si>
  <si>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</si>
  <si>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</si>
  <si>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</si>
  <si>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</si>
  <si>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</si>
  <si>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</si>
  <si>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</si>
  <si>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</si>
  <si>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</si>
  <si>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</si>
  <si>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</si>
  <si>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</si>
  <si>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</si>
  <si>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</si>
  <si>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</si>
  <si>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</si>
  <si>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</si>
  <si>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</si>
  <si>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</si>
  <si>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</si>
  <si>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</si>
  <si>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</si>
  <si>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</si>
  <si>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</si>
  <si>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</si>
  <si>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</si>
  <si>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</si>
  <si>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</si>
  <si>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</si>
  <si>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</si>
  <si>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</si>
  <si>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</si>
  <si>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</si>
  <si>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</si>
  <si>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</si>
  <si>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</si>
  <si>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</si>
  <si>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</si>
  <si>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</si>
  <si>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</si>
  <si>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</si>
  <si>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</si>
  <si>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</si>
  <si>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</si>
  <si>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</si>
  <si>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</si>
  <si>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</si>
  <si>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</si>
  <si>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</si>
  <si>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</si>
  <si>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</si>
  <si>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</si>
  <si>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</si>
  <si>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</si>
  <si>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</si>
  <si>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</si>
  <si>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</si>
  <si>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</si>
  <si>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</si>
  <si>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</si>
  <si>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</si>
  <si>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</si>
  <si>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</si>
  <si>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</si>
  <si>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</si>
  <si>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</si>
  <si>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</si>
  <si>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</si>
  <si>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</si>
  <si>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</si>
  <si>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</si>
  <si>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</si>
  <si>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</si>
  <si>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</si>
  <si>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</si>
  <si>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</si>
  <si>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</si>
  <si>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</si>
  <si>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</si>
  <si>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</si>
  <si>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</si>
  <si>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</si>
  <si>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</si>
  <si>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</si>
  <si>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</si>
  <si>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</si>
  <si>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</si>
  <si>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</si>
  <si>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</si>
  <si>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</si>
  <si>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</si>
  <si>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</si>
  <si>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</si>
  <si>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</si>
  <si>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</si>
  <si>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</si>
  <si>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</si>
  <si>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</si>
  <si>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</si>
  <si>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</si>
  <si>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</si>
  <si>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</si>
  <si>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</si>
  <si>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</si>
  <si>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</si>
  <si>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</si>
  <si>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</si>
  <si>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</si>
  <si>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</si>
  <si>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</si>
  <si>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</si>
  <si>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</si>
  <si>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</si>
  <si>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</si>
  <si>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</si>
  <si>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</si>
  <si>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</si>
  <si>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</si>
  <si>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</si>
  <si>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</si>
  <si>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</si>
  <si>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</si>
  <si>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</si>
  <si>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</si>
  <si>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</si>
  <si>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</si>
  <si>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</si>
  <si>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</si>
  <si>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</si>
  <si>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</si>
  <si>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</si>
  <si>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</si>
  <si>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</si>
  <si>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</si>
  <si>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</si>
  <si>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</si>
  <si>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</si>
  <si>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</si>
  <si>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</si>
  <si>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</si>
  <si>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</si>
  <si>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</si>
  <si>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</si>
  <si>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</si>
  <si>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</si>
  <si>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</si>
  <si>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</si>
  <si>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</si>
  <si>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</si>
  <si>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</si>
  <si>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</si>
  <si>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</si>
  <si>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</si>
  <si>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</si>
  <si>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</si>
  <si>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</si>
  <si>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</si>
  <si>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</si>
  <si>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</si>
  <si>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</si>
  <si>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</si>
  <si>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</si>
  <si>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</si>
  <si>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</si>
  <si>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</si>
  <si>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</si>
  <si>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</si>
  <si>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</si>
  <si>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</si>
  <si>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</si>
  <si>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</si>
  <si>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</si>
  <si>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</si>
  <si>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</si>
  <si>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</si>
  <si>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</si>
  <si>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</si>
  <si>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</si>
  <si>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</si>
  <si>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</si>
  <si>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</si>
  <si>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</si>
  <si>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</si>
  <si>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</si>
  <si>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</si>
  <si>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</si>
  <si>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</si>
  <si>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</si>
  <si>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</si>
  <si>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</si>
  <si>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</si>
  <si>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</si>
  <si>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</si>
  <si>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</si>
  <si>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</si>
  <si>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</si>
  <si>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</si>
  <si>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</si>
  <si>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</si>
  <si>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</si>
  <si>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</si>
  <si>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</si>
  <si>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</si>
  <si>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</si>
  <si>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</si>
  <si>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</si>
  <si>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</si>
  <si>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</si>
  <si>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</si>
  <si>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</si>
  <si>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</si>
  <si>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</si>
  <si>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</si>
  <si>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</si>
  <si>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</si>
  <si>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</si>
  <si>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</si>
  <si>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</si>
  <si>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</si>
  <si>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</si>
  <si>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</si>
  <si>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</si>
  <si>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</si>
  <si>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</si>
  <si>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</si>
  <si>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</si>
  <si>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</si>
  <si>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</si>
  <si>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</si>
  <si>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</si>
  <si>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</si>
  <si>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</si>
  <si>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</si>
  <si>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</si>
  <si>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</si>
  <si>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</si>
  <si>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</si>
  <si>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</si>
  <si>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</si>
  <si>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</si>
  <si>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</si>
  <si>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</si>
  <si>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</si>
  <si>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</si>
  <si>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</si>
  <si>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</si>
  <si>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</si>
  <si>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</si>
  <si>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</si>
  <si>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</si>
  <si>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</si>
  <si>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</si>
  <si>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</si>
  <si>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</si>
  <si>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</si>
  <si>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</si>
  <si>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</si>
  <si>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</si>
  <si>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</si>
  <si>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</si>
  <si>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</si>
  <si>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</si>
  <si>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</si>
  <si>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</si>
  <si>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</si>
  <si>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</si>
  <si>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</si>
  <si>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</si>
  <si>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</si>
  <si>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</si>
  <si>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</si>
  <si>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</si>
  <si>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</si>
  <si>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</si>
  <si>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</si>
  <si>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</si>
  <si>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</si>
  <si>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</si>
  <si>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</si>
  <si>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</si>
  <si>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</si>
  <si>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</si>
  <si>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</si>
  <si>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</si>
  <si>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</si>
  <si>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</si>
  <si>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</si>
  <si>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</si>
  <si>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</si>
  <si>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</si>
  <si>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</si>
  <si>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</si>
  <si>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</si>
  <si>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</si>
  <si>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</si>
  <si>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</si>
  <si>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</si>
  <si>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</si>
  <si>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</si>
  <si>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</si>
  <si>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</si>
  <si>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</si>
  <si>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</si>
  <si>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</si>
  <si>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</si>
  <si>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</si>
  <si>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</si>
  <si>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</si>
  <si>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</si>
  <si>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</si>
  <si>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</si>
  <si>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</si>
  <si>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</si>
  <si>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</si>
  <si>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</si>
  <si>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</si>
  <si>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</si>
  <si>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</si>
  <si>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</si>
  <si>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</si>
  <si>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</si>
  <si>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</si>
  <si>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</si>
  <si>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</si>
  <si>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</si>
  <si>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</si>
  <si>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</si>
  <si>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</si>
  <si>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</si>
  <si>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</si>
  <si>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</si>
  <si>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</si>
  <si>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</si>
  <si>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</si>
  <si>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</si>
  <si>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</si>
  <si>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</si>
  <si>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</si>
  <si>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</si>
  <si>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</si>
  <si>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</si>
  <si>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</si>
  <si>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</si>
  <si>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</si>
  <si>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</si>
  <si>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</si>
  <si>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</si>
  <si>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</si>
  <si>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</si>
  <si>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</si>
  <si>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</si>
  <si>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</si>
  <si>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</si>
  <si>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</si>
  <si>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</si>
  <si>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</si>
  <si>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</si>
  <si>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</si>
  <si>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</si>
  <si>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</si>
  <si>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</si>
  <si>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</si>
  <si>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</si>
  <si>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</si>
  <si>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</si>
  <si>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</si>
  <si>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</si>
  <si>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</si>
  <si>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</si>
  <si>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</si>
  <si>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</si>
  <si>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</si>
  <si>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</si>
  <si>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</si>
  <si>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</si>
  <si>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</si>
  <si>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</si>
  <si>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</si>
  <si>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</si>
  <si>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</si>
  <si>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</si>
  <si>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</si>
  <si>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</si>
  <si>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</si>
  <si>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</si>
  <si>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</si>
  <si>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</si>
  <si>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</si>
  <si>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</si>
  <si>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</si>
  <si>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</si>
  <si>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</si>
  <si>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</si>
  <si>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</si>
  <si>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</si>
  <si>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</si>
  <si>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</si>
  <si>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</si>
  <si>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</si>
  <si>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</si>
  <si>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</si>
  <si>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</si>
  <si>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</si>
  <si>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</si>
  <si>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</si>
  <si>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</si>
  <si>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</si>
  <si>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</si>
  <si>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</si>
  <si>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</si>
  <si>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</si>
  <si>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</si>
  <si>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</si>
  <si>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</si>
  <si>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</si>
  <si>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</si>
  <si>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</si>
  <si>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</si>
  <si>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</si>
  <si>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</si>
  <si>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</si>
  <si>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</si>
  <si>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</si>
  <si>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</si>
  <si>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</si>
  <si>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</si>
  <si>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</si>
  <si>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</si>
  <si>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</si>
  <si>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</si>
  <si>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</si>
  <si>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</si>
  <si>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</si>
  <si>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</si>
  <si>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</si>
  <si>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</si>
  <si>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</si>
  <si>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</si>
  <si>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</si>
  <si>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</si>
  <si>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</si>
  <si>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</si>
  <si>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</si>
  <si>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</si>
  <si>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</si>
  <si>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</si>
  <si>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</si>
  <si>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</si>
  <si>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</si>
  <si>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</si>
  <si>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</si>
  <si>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</si>
  <si>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</si>
  <si>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</si>
  <si>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</si>
  <si>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</si>
  <si>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</si>
  <si>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</si>
  <si>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</si>
  <si>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</si>
  <si>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</si>
  <si>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</si>
  <si>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</si>
  <si>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</si>
  <si>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</si>
  <si>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</si>
  <si>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</si>
  <si>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</si>
  <si>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</si>
  <si>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</si>
  <si>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</si>
  <si>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</si>
  <si>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</si>
  <si>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</si>
  <si>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</si>
  <si>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</si>
  <si>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</si>
  <si>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</si>
  <si>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</si>
  <si>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</si>
  <si>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</si>
  <si>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</si>
  <si>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</si>
  <si>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</si>
  <si>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</si>
  <si>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</si>
  <si>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</si>
  <si>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</si>
  <si>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</si>
  <si>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</si>
  <si>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</si>
  <si>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</si>
  <si>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</si>
  <si>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</si>
  <si>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</si>
  <si>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</si>
  <si>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</si>
  <si>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</si>
  <si>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</si>
  <si>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</si>
  <si>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</si>
  <si>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</si>
  <si>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</si>
  <si>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</si>
  <si>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</si>
  <si>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</si>
  <si>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</si>
  <si>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</si>
  <si>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</si>
  <si>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</si>
  <si>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</si>
  <si>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</si>
  <si>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</si>
  <si>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</si>
  <si>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</si>
  <si>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</si>
  <si>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</si>
  <si>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</si>
  <si>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</si>
  <si>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</si>
  <si>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</si>
  <si>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</si>
  <si>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</si>
  <si>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</si>
  <si>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</si>
  <si>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</si>
  <si>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</si>
  <si>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</si>
  <si>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</si>
  <si>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</si>
  <si>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</si>
  <si>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</si>
  <si>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</si>
  <si>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</si>
  <si>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</si>
  <si>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</si>
  <si>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</si>
  <si>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</si>
  <si>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</si>
  <si>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</si>
  <si>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</si>
  <si>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</si>
  <si>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</si>
  <si>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</si>
  <si>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</si>
  <si>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</si>
  <si>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</si>
  <si>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</si>
  <si>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</si>
  <si>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</si>
  <si>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</si>
  <si>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</si>
  <si>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</si>
  <si>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</si>
  <si>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</si>
  <si>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</si>
  <si>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</si>
  <si>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</si>
  <si>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</si>
  <si>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</si>
  <si>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</si>
  <si>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</si>
  <si>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</si>
  <si>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</si>
  <si>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</si>
  <si>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</si>
  <si>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</si>
  <si>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</si>
  <si>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</si>
  <si>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</si>
  <si>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</si>
  <si>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</si>
  <si>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</si>
  <si>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</si>
  <si>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</si>
  <si>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</si>
  <si>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</si>
  <si>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</si>
  <si>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</si>
  <si>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</si>
  <si>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</si>
  <si>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</si>
  <si>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</si>
  <si>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</si>
  <si>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</si>
  <si>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</si>
  <si>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</si>
  <si>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</si>
  <si>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</si>
  <si>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</si>
  <si>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</si>
  <si>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</si>
  <si>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</si>
  <si>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</si>
  <si>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</si>
  <si>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</si>
  <si>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</si>
  <si>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</si>
  <si>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</si>
  <si>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</si>
  <si>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</si>
  <si>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</si>
  <si>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</si>
  <si>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</si>
  <si>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</si>
  <si>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</si>
  <si>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</si>
  <si>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</si>
  <si>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</si>
  <si>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</si>
  <si>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</si>
  <si>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</si>
  <si>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</si>
  <si>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</si>
  <si>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</si>
  <si>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</si>
  <si>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</si>
  <si>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</si>
  <si>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</si>
  <si>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</si>
  <si>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</si>
  <si>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</si>
  <si>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</si>
  <si>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</si>
  <si>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</si>
  <si>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</si>
  <si>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</si>
  <si>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</si>
  <si>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</si>
  <si>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</si>
  <si>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</si>
  <si>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</si>
  <si>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</si>
  <si>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</si>
  <si>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</si>
  <si>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</si>
  <si>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</si>
  <si>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</si>
  <si>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</si>
  <si>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</si>
  <si>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</si>
  <si>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</si>
  <si>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</si>
  <si>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</si>
  <si>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</si>
  <si>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</si>
  <si>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</si>
  <si>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</si>
  <si>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</si>
  <si>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</si>
  <si>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</si>
  <si>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</si>
  <si>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</si>
  <si>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</si>
  <si>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</si>
  <si>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</si>
  <si>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</si>
  <si>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</si>
  <si>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</si>
  <si>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</si>
  <si>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</si>
  <si>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</si>
  <si>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</si>
  <si>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</si>
  <si>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</si>
  <si>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</si>
  <si>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</si>
  <si>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</si>
  <si>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</si>
  <si>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</si>
  <si>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</si>
  <si>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</si>
  <si>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</si>
  <si>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</si>
  <si>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</si>
  <si>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</si>
  <si>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</si>
  <si>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</si>
  <si>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</si>
  <si>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</si>
  <si>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</si>
  <si>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</si>
  <si>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</si>
  <si>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</si>
  <si>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</si>
  <si>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</si>
  <si>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</si>
  <si>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</si>
  <si>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</si>
  <si>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</si>
  <si>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</si>
  <si>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</si>
  <si>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</si>
  <si>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</si>
  <si>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</si>
  <si>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</si>
  <si>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</si>
  <si>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</si>
  <si>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</si>
  <si>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</si>
  <si>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</si>
  <si>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</si>
  <si>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</si>
  <si>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</si>
  <si>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</si>
  <si>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</si>
  <si>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</si>
  <si>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</si>
  <si>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</si>
  <si>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</si>
  <si>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</si>
  <si>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</si>
  <si>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</si>
  <si>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</si>
  <si>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</si>
  <si>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</si>
  <si>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</si>
  <si>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</si>
  <si>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</si>
  <si>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</si>
  <si>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</si>
  <si>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</si>
  <si>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</si>
  <si>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</si>
  <si>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</si>
  <si>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</si>
  <si>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</si>
  <si>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</si>
  <si>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</si>
  <si>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</si>
  <si>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</si>
  <si>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</si>
  <si>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</si>
  <si>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</si>
  <si>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</si>
  <si>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</si>
  <si>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</si>
  <si>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</si>
  <si>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</si>
  <si>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</si>
  <si>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</si>
  <si>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</si>
  <si>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</si>
  <si>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</si>
  <si>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</si>
  <si>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</si>
  <si>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</si>
  <si>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</si>
  <si>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</si>
  <si>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</si>
  <si>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</si>
  <si>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</si>
  <si>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</si>
  <si>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</si>
  <si>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</si>
  <si>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</si>
  <si>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</si>
  <si>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</si>
  <si>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</si>
  <si>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</si>
  <si>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</si>
  <si>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</si>
  <si>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</si>
  <si>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</si>
  <si>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</si>
  <si>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</si>
  <si>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</si>
  <si>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</si>
  <si>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</si>
  <si>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</si>
  <si>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</si>
  <si>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</si>
  <si>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</si>
  <si>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</si>
  <si>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</si>
  <si>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</si>
  <si>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</si>
  <si>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</si>
  <si>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</si>
  <si>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</si>
  <si>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</si>
  <si>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</si>
  <si>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</si>
  <si>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</si>
  <si>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</si>
  <si>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</si>
  <si>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</si>
  <si>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</si>
  <si>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</si>
  <si>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</si>
  <si>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</si>
  <si>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</si>
  <si>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</si>
  <si>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</si>
  <si>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</si>
  <si>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</si>
  <si>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</si>
  <si>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</si>
  <si>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</si>
  <si>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</si>
  <si>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</si>
  <si>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</si>
  <si>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</si>
  <si>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</si>
  <si>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</si>
  <si>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</si>
  <si>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</si>
  <si>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</si>
  <si>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</si>
  <si>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</si>
  <si>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</si>
  <si>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</si>
  <si>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</si>
  <si>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</si>
  <si>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</si>
  <si>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</si>
  <si>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</si>
  <si>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</si>
  <si>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</si>
  <si>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</si>
  <si>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</si>
  <si>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</si>
  <si>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</si>
  <si>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</si>
  <si>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</si>
  <si>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</si>
  <si>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</si>
  <si>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</si>
  <si>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</si>
  <si>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</si>
  <si>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</si>
  <si>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</si>
  <si>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</si>
  <si>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</si>
  <si>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</si>
  <si>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</si>
  <si>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</si>
  <si>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</si>
  <si>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</si>
  <si>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</si>
  <si>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</si>
  <si>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</si>
  <si>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</si>
  <si>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</si>
  <si>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</si>
  <si>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</si>
  <si>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</si>
  <si>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</si>
  <si>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</si>
  <si>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</si>
  <si>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</si>
  <si>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</si>
  <si>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</si>
  <si>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</si>
  <si>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</si>
  <si>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</si>
  <si>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</si>
  <si>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</si>
  <si>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</si>
  <si>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</si>
  <si>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</si>
  <si>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</si>
  <si>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</si>
  <si>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</si>
  <si>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</si>
  <si>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</si>
  <si>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</si>
  <si>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</si>
  <si>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</si>
  <si>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</si>
  <si>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</si>
  <si>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</si>
  <si>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</si>
  <si>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</si>
  <si>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</si>
  <si>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</si>
  <si>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</si>
  <si>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</si>
  <si>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</si>
  <si>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</si>
  <si>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</si>
  <si>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</si>
  <si>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</si>
  <si>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</si>
  <si>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</si>
  <si>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</si>
  <si>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</si>
  <si>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</si>
  <si>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</si>
  <si>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</si>
  <si>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</si>
  <si>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</si>
  <si>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</si>
  <si>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</si>
  <si>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</si>
  <si>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</si>
  <si>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</si>
  <si>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</si>
  <si>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</si>
  <si>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</si>
  <si>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</si>
  <si>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</si>
  <si>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</si>
  <si>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</si>
  <si>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</si>
  <si>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</si>
  <si>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</si>
  <si>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</si>
  <si>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</si>
  <si>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</si>
  <si>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</si>
  <si>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</si>
  <si>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</si>
  <si>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</si>
  <si>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</si>
  <si>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</si>
  <si>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</si>
  <si>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</si>
  <si>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</si>
  <si>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</si>
  <si>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</si>
  <si>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</si>
  <si>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</si>
  <si>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</si>
  <si>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</si>
  <si>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</si>
  <si>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</si>
  <si>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</si>
  <si>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</si>
  <si>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</si>
  <si>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</si>
  <si>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</si>
  <si>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</si>
  <si>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</si>
  <si>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</si>
  <si>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</si>
  <si>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</si>
  <si>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</si>
  <si>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</si>
  <si>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</si>
  <si>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</si>
  <si>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</si>
  <si>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</si>
  <si>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</si>
  <si>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</si>
  <si>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</si>
  <si>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</si>
  <si>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</si>
  <si>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</si>
  <si>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</si>
  <si>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</si>
  <si>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</si>
  <si>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</si>
  <si>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</si>
  <si>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</si>
  <si>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</si>
  <si>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</si>
  <si>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</si>
  <si>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</si>
  <si>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</si>
  <si>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</si>
  <si>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</si>
  <si>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</si>
  <si>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</si>
  <si>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</si>
  <si>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</si>
  <si>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</si>
  <si>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</si>
  <si>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</si>
  <si>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</si>
  <si>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</si>
  <si>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</si>
  <si>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</si>
  <si>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</si>
  <si>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</si>
  <si>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</si>
  <si>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</si>
  <si>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</si>
  <si>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</si>
  <si>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</si>
  <si>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</si>
  <si>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</si>
  <si>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</si>
  <si>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</si>
  <si>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</si>
  <si>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</si>
  <si>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</si>
  <si>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</si>
  <si>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</si>
  <si>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</si>
  <si>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</si>
  <si>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</si>
  <si>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</si>
  <si>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</si>
  <si>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</si>
  <si>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</si>
  <si>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</si>
  <si>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</si>
  <si>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</si>
  <si>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</si>
  <si>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</si>
  <si>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</si>
  <si>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</si>
  <si>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</si>
  <si>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</si>
  <si>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</si>
  <si>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</si>
  <si>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</si>
  <si>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</si>
  <si>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</si>
  <si>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</si>
  <si>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</si>
  <si>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</si>
  <si>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</si>
  <si>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</si>
  <si>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</si>
  <si>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</si>
  <si>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</si>
  <si>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</si>
  <si>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</si>
  <si>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</si>
  <si>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</si>
  <si>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</si>
  <si>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</si>
  <si>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</si>
  <si>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</si>
  <si>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</si>
  <si>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</si>
  <si>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</si>
  <si>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</si>
  <si>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</si>
  <si>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</si>
  <si>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</si>
  <si>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</si>
  <si>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</si>
  <si>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</si>
  <si>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</si>
  <si>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</si>
  <si>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</si>
  <si>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</si>
  <si>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</si>
  <si>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</si>
  <si>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</si>
  <si>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</si>
  <si>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</si>
  <si>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</si>
  <si>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</si>
  <si>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</si>
  <si>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</si>
  <si>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</si>
  <si>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</si>
  <si>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</si>
  <si>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</si>
  <si>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</si>
  <si>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</si>
  <si>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</si>
  <si>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</si>
  <si>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</si>
  <si>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</si>
  <si>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</si>
  <si>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</si>
  <si>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</si>
  <si>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</si>
  <si>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</si>
  <si>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</si>
  <si>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</si>
  <si>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</si>
  <si>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</si>
  <si>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</si>
  <si>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</si>
  <si>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</si>
  <si>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</si>
  <si>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</si>
  <si>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</si>
  <si>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</si>
  <si>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</si>
  <si>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</si>
  <si>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</si>
  <si>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</si>
  <si>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</si>
  <si>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</si>
  <si>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</si>
  <si>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</si>
  <si>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</si>
  <si>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</si>
  <si>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</si>
  <si>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</si>
  <si>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</si>
  <si>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</si>
  <si>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</si>
  <si>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</si>
  <si>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</si>
  <si>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</si>
  <si>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</si>
  <si>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</si>
  <si>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</si>
  <si>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</si>
  <si>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</si>
  <si>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</si>
  <si>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</si>
  <si>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</si>
  <si>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</si>
  <si>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</si>
  <si>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</si>
  <si>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</si>
  <si>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</si>
  <si>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</si>
  <si>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</si>
  <si>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</si>
  <si>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</si>
  <si>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</si>
  <si>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</si>
  <si>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</si>
  <si>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</si>
  <si>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</si>
  <si>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</si>
  <si>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</si>
  <si>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</si>
  <si>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</si>
  <si>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</si>
  <si>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</si>
  <si>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</si>
  <si>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</si>
  <si>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</si>
  <si>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</si>
  <si>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</si>
  <si>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</si>
  <si>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</si>
  <si>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</si>
  <si>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</si>
  <si>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</si>
  <si>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</si>
  <si>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</si>
  <si>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</si>
  <si>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</si>
  <si>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</si>
  <si>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</si>
  <si>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</si>
  <si>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</si>
  <si>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</si>
  <si>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</si>
  <si>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</si>
  <si>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</si>
  <si>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</si>
  <si>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</si>
  <si>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</si>
  <si>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</si>
  <si>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</si>
  <si>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</si>
  <si>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</si>
  <si>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</si>
  <si>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</si>
  <si>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</si>
  <si>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</si>
  <si>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</si>
  <si>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</si>
  <si>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</si>
  <si>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</si>
  <si>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</si>
  <si>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</si>
  <si>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</si>
  <si>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</si>
  <si>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</si>
  <si>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</si>
  <si>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</si>
  <si>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</si>
  <si>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</si>
  <si>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</si>
  <si>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</si>
  <si>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</si>
  <si>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</si>
  <si>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</si>
  <si>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</si>
  <si>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</si>
  <si>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</si>
  <si>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</si>
  <si>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</si>
  <si>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</si>
  <si>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</si>
  <si>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</si>
  <si>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</si>
  <si>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</si>
  <si>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</si>
  <si>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</si>
  <si>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</si>
  <si>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</si>
  <si>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</si>
  <si>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</si>
  <si>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</si>
  <si>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</si>
  <si>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</si>
  <si>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</si>
  <si>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</si>
  <si>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</si>
  <si>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</si>
  <si>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</si>
  <si>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</si>
  <si>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</si>
  <si>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</si>
  <si>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</si>
  <si>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</si>
  <si>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</si>
  <si>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</si>
  <si>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</si>
  <si>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</si>
  <si>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</si>
  <si>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</si>
  <si>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</si>
  <si>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</si>
  <si>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</si>
  <si>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</si>
  <si>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</si>
  <si>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</si>
  <si>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</si>
  <si>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</si>
  <si>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</si>
  <si>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</si>
  <si>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</si>
  <si>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</si>
  <si>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</si>
  <si>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</si>
  <si>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</si>
  <si>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</si>
  <si>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</si>
  <si>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</si>
  <si>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</si>
  <si>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</si>
  <si>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</si>
  <si>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</si>
  <si>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</si>
  <si>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</si>
  <si>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</si>
  <si>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</si>
  <si>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</si>
  <si>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</si>
  <si>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</si>
  <si>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</si>
  <si>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</si>
  <si>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</si>
  <si>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</si>
  <si>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</si>
  <si>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</si>
  <si>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</si>
  <si>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</si>
  <si>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</si>
  <si>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</si>
  <si>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</si>
  <si>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</si>
  <si>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</si>
  <si>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</si>
  <si>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</si>
  <si>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</si>
  <si>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</si>
  <si>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</si>
  <si>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</si>
  <si>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</si>
  <si>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</si>
  <si>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</si>
  <si>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</si>
  <si>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</si>
  <si>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</si>
  <si>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</si>
  <si>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</si>
  <si>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</si>
  <si>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</si>
  <si>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</si>
  <si>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</si>
  <si>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</si>
  <si>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</si>
  <si>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</si>
  <si>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</si>
  <si>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</si>
  <si>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</si>
  <si>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</si>
  <si>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</si>
  <si>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</si>
  <si>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</si>
  <si>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</si>
  <si>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</si>
  <si>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</si>
  <si>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</si>
  <si>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</si>
  <si>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</si>
  <si>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</si>
  <si>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</si>
  <si>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</si>
  <si>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</si>
  <si>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</si>
  <si>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</si>
  <si>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</si>
  <si>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</si>
  <si>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</si>
  <si>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</si>
  <si>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</si>
  <si>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</si>
  <si>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</si>
  <si>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</si>
  <si>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</si>
  <si>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</si>
  <si>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</si>
  <si>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</si>
  <si>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</si>
  <si>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</si>
  <si>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</si>
  <si>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</si>
  <si>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</si>
  <si>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</si>
  <si>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</si>
  <si>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</si>
  <si>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</si>
  <si>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</si>
  <si>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</si>
  <si>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</si>
  <si>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</si>
  <si>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</si>
  <si>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</si>
  <si>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</si>
  <si>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</si>
  <si>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</si>
  <si>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</si>
  <si>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</si>
  <si>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</si>
  <si>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</si>
  <si>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</si>
  <si>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</si>
  <si>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</si>
  <si>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</si>
  <si>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</si>
  <si>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</si>
  <si>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</si>
  <si>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</si>
  <si>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</si>
  <si>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</si>
  <si>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</si>
  <si>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</si>
  <si>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</si>
  <si>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</si>
  <si>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</si>
  <si>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</si>
  <si>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</si>
  <si>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</si>
  <si>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</si>
  <si>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</si>
  <si>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</si>
  <si>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</si>
  <si>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</si>
  <si>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</si>
  <si>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</si>
  <si>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</si>
  <si>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</si>
  <si>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</si>
  <si>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</si>
  <si>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</si>
  <si>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</si>
  <si>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</si>
  <si>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</si>
  <si>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</si>
  <si>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</si>
  <si>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</si>
  <si>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</si>
  <si>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</si>
  <si>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</si>
  <si>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</si>
  <si>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</si>
  <si>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</si>
  <si>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</si>
  <si>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</si>
  <si>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</si>
  <si>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</si>
  <si>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</si>
  <si>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</si>
  <si>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</si>
  <si>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</si>
  <si>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</si>
  <si>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</si>
  <si>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</si>
  <si>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</si>
  <si>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</si>
  <si>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</si>
  <si>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</si>
  <si>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</si>
  <si>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</si>
  <si>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</si>
  <si>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</si>
  <si>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</si>
  <si>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</si>
  <si>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</si>
  <si>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</si>
  <si>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</si>
  <si>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</si>
  <si>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</si>
  <si>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</si>
  <si>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</si>
  <si>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</si>
  <si>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</si>
  <si>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</si>
  <si>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</si>
  <si>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</si>
  <si>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</si>
  <si>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</si>
  <si>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</si>
  <si>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</si>
  <si>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</si>
  <si>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</si>
  <si>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</si>
  <si>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</si>
  <si>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</si>
  <si>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</si>
  <si>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</si>
  <si>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</si>
  <si>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</si>
  <si>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</si>
  <si>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</si>
  <si>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</si>
  <si>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</si>
  <si>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</si>
  <si>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</si>
  <si>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</si>
  <si>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</si>
  <si>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</si>
  <si>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</si>
  <si>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</si>
  <si>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</si>
  <si>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</si>
  <si>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</si>
  <si>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</si>
  <si>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</si>
  <si>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</si>
  <si>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</si>
  <si>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</si>
  <si>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</si>
  <si>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</si>
  <si>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</si>
  <si>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</si>
  <si>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</si>
  <si>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</si>
  <si>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</si>
  <si>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</si>
  <si>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</si>
  <si>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</si>
  <si>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</si>
  <si>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</si>
  <si>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</si>
  <si>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</si>
  <si>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</si>
  <si>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</si>
  <si>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</si>
  <si>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</si>
  <si>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</si>
  <si>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</si>
  <si>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</si>
  <si>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</si>
  <si>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</si>
  <si>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</si>
  <si>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</si>
  <si>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</si>
  <si>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</si>
  <si>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</si>
  <si>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</si>
  <si>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</si>
  <si>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</si>
  <si>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</si>
  <si>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</si>
  <si>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</si>
  <si>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</si>
  <si>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</si>
  <si>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</si>
  <si>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</si>
  <si>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</si>
  <si>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</si>
  <si>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</si>
  <si>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</si>
  <si>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</si>
  <si>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</si>
  <si>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</si>
  <si>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</si>
  <si>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</si>
  <si>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</si>
  <si>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</si>
  <si>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</si>
  <si>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</si>
  <si>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</si>
  <si>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</si>
  <si>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</si>
  <si>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</si>
  <si>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</si>
  <si>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</si>
  <si>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</si>
  <si>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</si>
  <si>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</si>
  <si>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</si>
  <si>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</si>
  <si>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</si>
  <si>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</si>
  <si>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</si>
  <si>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</si>
  <si>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</si>
  <si>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</si>
  <si>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</si>
  <si>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</si>
  <si>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</si>
  <si>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</si>
  <si>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</si>
  <si>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</si>
  <si>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</si>
  <si>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</si>
  <si>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</si>
  <si>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</si>
  <si>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</si>
  <si>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</si>
  <si>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</si>
  <si>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</si>
  <si>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</si>
  <si>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</si>
  <si>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</si>
  <si>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</si>
  <si>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</si>
  <si>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</si>
  <si>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</si>
  <si>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</si>
  <si>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</si>
  <si>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</si>
  <si>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</si>
  <si>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</si>
  <si>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</si>
  <si>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</si>
  <si>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</si>
  <si>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</si>
  <si>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</si>
  <si>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</si>
  <si>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</si>
  <si>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</si>
  <si>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</si>
  <si>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</si>
  <si>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</si>
  <si>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</si>
  <si>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</si>
  <si>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</si>
  <si>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</si>
  <si>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</si>
  <si>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</si>
  <si>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</si>
  <si>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</si>
  <si>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</si>
  <si>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</si>
  <si>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</si>
  <si>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</si>
  <si>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</si>
  <si>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</si>
  <si>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</si>
  <si>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</si>
  <si>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</si>
  <si>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</si>
  <si>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</si>
  <si>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</si>
  <si>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</si>
  <si>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</si>
  <si>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</si>
  <si>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</si>
  <si>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</si>
  <si>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</si>
  <si>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</si>
  <si>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</si>
  <si>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</si>
  <si>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</si>
  <si>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</si>
  <si>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</si>
  <si>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</si>
  <si>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</si>
  <si>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</si>
  <si>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</si>
  <si>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</si>
  <si>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</si>
  <si>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</si>
  <si>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</si>
  <si>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</si>
  <si>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</si>
  <si>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</si>
  <si>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</si>
  <si>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</si>
  <si>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</si>
  <si>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</si>
  <si>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</si>
  <si>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</si>
  <si>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</si>
  <si>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</si>
  <si>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</si>
  <si>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</si>
  <si>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</si>
  <si>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</si>
  <si>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</si>
  <si>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</si>
  <si>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</si>
  <si>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</si>
  <si>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</si>
  <si>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</si>
  <si>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</si>
  <si>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</si>
  <si>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</si>
  <si>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</si>
  <si>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</si>
  <si>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</si>
  <si>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</si>
  <si>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</si>
  <si>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</si>
  <si>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</si>
  <si>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</si>
  <si>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</si>
  <si>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</si>
  <si>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</si>
  <si>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</si>
  <si>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</si>
  <si>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</si>
  <si>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</si>
  <si>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</si>
  <si>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</si>
  <si>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</si>
  <si>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</si>
  <si>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</si>
  <si>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</si>
  <si>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</si>
  <si>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</si>
  <si>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</si>
  <si>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</si>
  <si>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</si>
  <si>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</si>
  <si>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</si>
  <si>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</si>
  <si>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</si>
  <si>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</si>
  <si>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</si>
  <si>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</si>
  <si>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</si>
  <si>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</si>
  <si>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</si>
  <si>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</si>
  <si>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</si>
  <si>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</si>
  <si>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</si>
  <si>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</si>
  <si>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</si>
  <si>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</si>
  <si>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</si>
  <si>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</si>
  <si>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</si>
  <si>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</si>
  <si>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</si>
  <si>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</si>
  <si>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</si>
  <si>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</si>
  <si>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</si>
  <si>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</si>
  <si>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</si>
  <si>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</si>
  <si>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</si>
  <si>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</si>
  <si>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</si>
  <si>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</si>
  <si>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</si>
  <si>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</si>
  <si>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</si>
  <si>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</si>
  <si>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</si>
  <si>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</si>
  <si>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</si>
  <si>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</si>
  <si>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</si>
  <si>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</si>
  <si>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</si>
  <si>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</si>
  <si>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</si>
  <si>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</si>
  <si>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</si>
  <si>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</si>
  <si>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</si>
  <si>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</si>
  <si>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</si>
  <si>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</si>
  <si>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</si>
  <si>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</si>
  <si>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</si>
  <si>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</si>
  <si>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</si>
  <si>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</si>
  <si>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</si>
  <si>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</si>
  <si>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</si>
  <si>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</si>
  <si>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</si>
  <si>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</si>
  <si>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</si>
  <si>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</si>
  <si>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</si>
  <si>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</si>
  <si>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</si>
  <si>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</si>
  <si>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</si>
  <si>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</si>
  <si>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</si>
  <si>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</si>
  <si>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</si>
  <si>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</si>
  <si>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</si>
  <si>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</si>
  <si>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</si>
  <si>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</si>
  <si>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</si>
  <si>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</si>
  <si>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</si>
  <si>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</si>
  <si>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</si>
  <si>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</si>
  <si>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</si>
  <si>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</si>
  <si>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</si>
  <si>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</si>
  <si>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</si>
  <si>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</si>
  <si>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</si>
  <si>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</si>
  <si>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</si>
  <si>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</si>
  <si>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</si>
  <si>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</si>
  <si>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</si>
  <si>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</si>
  <si>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</si>
  <si>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</si>
  <si>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</si>
  <si>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</si>
  <si>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</si>
  <si>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</si>
  <si>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</si>
  <si>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</si>
  <si>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</si>
  <si>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</si>
  <si>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</si>
  <si>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</si>
  <si>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</si>
  <si>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</si>
  <si>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</si>
  <si>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</si>
  <si>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</si>
  <si>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</si>
  <si>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</si>
  <si>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</si>
  <si>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</si>
  <si>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</si>
  <si>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</si>
  <si>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</si>
  <si>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</si>
  <si>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</si>
  <si>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</si>
  <si>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</si>
  <si>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</si>
  <si>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</si>
  <si>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</si>
  <si>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</si>
  <si>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</si>
  <si>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</si>
  <si>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</si>
  <si>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</si>
  <si>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</si>
  <si>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</si>
  <si>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</si>
  <si>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</si>
  <si>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</si>
  <si>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</si>
  <si>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</si>
  <si>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</si>
  <si>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</si>
  <si>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</si>
  <si>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</si>
  <si>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</si>
  <si>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</si>
  <si>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</si>
  <si>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</si>
  <si>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</si>
  <si>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</si>
  <si>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</si>
  <si>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</si>
  <si>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</si>
  <si>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</si>
  <si>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</si>
  <si>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</si>
  <si>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</si>
  <si>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</si>
  <si>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</si>
  <si>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</si>
  <si>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</si>
  <si>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</si>
  <si>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</si>
  <si>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</si>
  <si>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</si>
  <si>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</si>
  <si>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</si>
  <si>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</si>
  <si>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</si>
  <si>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</si>
  <si>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</si>
  <si>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</si>
  <si>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</si>
  <si>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</si>
  <si>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</si>
  <si>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</si>
  <si>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</si>
  <si>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</si>
  <si>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</si>
  <si>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</si>
  <si>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</si>
  <si>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</si>
  <si>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</si>
  <si>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</si>
  <si>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</si>
  <si>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</si>
  <si>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</si>
  <si>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</si>
  <si>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</si>
  <si>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</si>
  <si>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</si>
  <si>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</si>
  <si>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</si>
  <si>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</si>
  <si>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</si>
  <si>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</si>
  <si>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</si>
  <si>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</si>
  <si>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</si>
  <si>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</si>
  <si>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</si>
  <si>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</si>
  <si>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</si>
  <si>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</si>
  <si>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</si>
  <si>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</si>
  <si>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</si>
  <si>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</si>
  <si>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</si>
  <si>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</si>
  <si>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</si>
  <si>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</si>
  <si>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</si>
  <si>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</si>
  <si>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</si>
  <si>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</si>
  <si>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</si>
  <si>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</si>
  <si>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</si>
  <si>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</si>
  <si>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</si>
  <si>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</si>
  <si>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</si>
  <si>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</si>
  <si>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</si>
  <si>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</si>
  <si>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</si>
  <si>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</si>
  <si>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</si>
  <si>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</si>
  <si>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</si>
  <si>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</si>
  <si>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</si>
  <si>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</si>
  <si>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</si>
  <si>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</si>
  <si>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</si>
  <si>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</si>
  <si>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</si>
  <si>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</si>
  <si>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</si>
  <si>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</si>
  <si>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</si>
  <si>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</si>
  <si>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</si>
  <si>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</si>
  <si>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</si>
  <si>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</si>
  <si>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</si>
  <si>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</si>
  <si>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</si>
  <si>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</si>
  <si>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</si>
  <si>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</si>
  <si>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</si>
  <si>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</si>
  <si>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</si>
  <si>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</si>
  <si>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</si>
  <si>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</si>
  <si>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</si>
  <si>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</si>
  <si>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</si>
  <si>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</si>
  <si>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</si>
  <si>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</si>
  <si>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</si>
  <si>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</si>
  <si>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</si>
  <si>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</si>
  <si>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</si>
  <si>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</si>
  <si>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</si>
  <si>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</si>
  <si>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</si>
  <si>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</si>
  <si>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</si>
  <si>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</si>
  <si>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</si>
  <si>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</si>
  <si>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</si>
  <si>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</si>
  <si>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</si>
  <si>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</si>
  <si>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</si>
  <si>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</si>
  <si>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</si>
  <si>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</si>
  <si>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</si>
  <si>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</si>
  <si>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</si>
  <si>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</si>
  <si>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</si>
  <si>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</si>
  <si>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</si>
  <si>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</si>
  <si>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</si>
  <si>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</si>
  <si>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</si>
  <si>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</si>
  <si>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</si>
  <si>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</si>
  <si>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</si>
  <si>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</si>
  <si>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</si>
  <si>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</si>
  <si>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</si>
  <si>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</si>
  <si>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</si>
  <si>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</si>
  <si>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</si>
  <si>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</si>
  <si>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</si>
  <si>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</si>
  <si>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</si>
  <si>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</si>
  <si>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</si>
  <si>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</si>
  <si>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</si>
  <si>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</si>
  <si>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</si>
  <si>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</si>
  <si>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</si>
  <si>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</si>
  <si>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</si>
  <si>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</si>
  <si>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</si>
  <si>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</si>
  <si>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</si>
  <si>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</si>
  <si>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</si>
  <si>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</si>
  <si>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</si>
  <si>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</si>
  <si>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</si>
  <si>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</si>
  <si>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</si>
  <si>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</si>
  <si>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</si>
  <si>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</si>
  <si>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</si>
  <si>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</si>
  <si>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</si>
  <si>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</si>
  <si>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</si>
  <si>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</si>
  <si>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</si>
  <si>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</si>
  <si>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</si>
  <si>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</si>
  <si>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</si>
  <si>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</si>
  <si>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</si>
  <si>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</si>
  <si>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</si>
  <si>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</si>
  <si>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</si>
  <si>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</si>
  <si>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</si>
  <si>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</si>
  <si>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</si>
  <si>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</si>
  <si>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</si>
  <si>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</si>
  <si>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</si>
  <si>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</si>
  <si>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</si>
  <si>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</si>
  <si>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</si>
  <si>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</si>
  <si>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</si>
  <si>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</si>
  <si>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</si>
  <si>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</si>
  <si>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</si>
  <si>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</si>
  <si>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</si>
  <si>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</si>
  <si>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</si>
  <si>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</si>
  <si>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</si>
  <si>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</si>
  <si>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</si>
  <si>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</si>
  <si>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</si>
  <si>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</si>
  <si>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</si>
  <si>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</si>
  <si>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</si>
  <si>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</si>
  <si>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</si>
  <si>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</si>
  <si>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</si>
  <si>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</si>
  <si>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</si>
  <si>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</si>
  <si>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</si>
  <si>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</si>
  <si>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</si>
  <si>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</si>
  <si>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</si>
  <si>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</si>
  <si>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</si>
  <si>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</si>
  <si>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</si>
  <si>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</si>
  <si>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</si>
  <si>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</si>
  <si>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</si>
  <si>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</si>
  <si>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</si>
  <si>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</si>
  <si>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</si>
  <si>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</si>
  <si>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</si>
  <si>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</si>
  <si>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</si>
  <si>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</si>
  <si>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</si>
  <si>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</si>
  <si>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</si>
  <si>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</si>
  <si>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</si>
  <si>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</si>
  <si>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</si>
  <si>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</si>
  <si>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</si>
  <si>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</si>
  <si>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</si>
  <si>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</si>
  <si>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</si>
  <si>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</si>
  <si>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</si>
  <si>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</si>
  <si>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</si>
  <si>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</si>
  <si>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</si>
  <si>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</si>
  <si>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</si>
  <si>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</si>
  <si>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</si>
  <si>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</si>
  <si>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</si>
  <si>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</si>
  <si>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</si>
  <si>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</si>
  <si>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</si>
  <si>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</si>
  <si>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</si>
  <si>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</si>
  <si>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</si>
  <si>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</si>
  <si>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</si>
  <si>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</si>
  <si>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</si>
  <si>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</si>
  <si>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</si>
  <si>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</si>
  <si>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</si>
  <si>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</si>
  <si>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</si>
  <si>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</si>
  <si>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</si>
  <si>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</si>
  <si>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</si>
  <si>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</si>
  <si>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</si>
  <si>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</si>
  <si>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</si>
  <si>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</si>
  <si>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</si>
  <si>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</si>
  <si>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</si>
  <si>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</si>
  <si>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</si>
  <si>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</si>
  <si>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</si>
  <si>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</si>
  <si>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</si>
  <si>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</si>
  <si>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</si>
  <si>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</si>
  <si>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</si>
  <si>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</si>
  <si>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</si>
  <si>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</si>
  <si>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</si>
  <si>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</si>
  <si>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</si>
  <si>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</si>
  <si>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</si>
  <si>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</si>
  <si>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</si>
  <si>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</si>
  <si>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</si>
  <si>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</si>
  <si>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</si>
  <si>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</si>
  <si>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</si>
  <si>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</si>
  <si>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</si>
  <si>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</si>
  <si>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</si>
  <si>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</si>
  <si>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</si>
  <si>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</si>
  <si>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</si>
  <si>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</si>
  <si>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</si>
  <si>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</si>
  <si>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</si>
  <si>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</si>
  <si>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</si>
  <si>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</si>
  <si>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</si>
  <si>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</si>
  <si>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</si>
  <si>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</si>
  <si>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</si>
  <si>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</si>
  <si>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</si>
  <si>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</si>
  <si>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</si>
  <si>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</si>
  <si>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</si>
  <si>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</si>
  <si>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</si>
  <si>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</si>
  <si>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</si>
  <si>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</si>
  <si>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</si>
  <si>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</si>
  <si>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</si>
  <si>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</si>
  <si>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</si>
  <si>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</si>
  <si>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</si>
  <si>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</si>
  <si>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</si>
  <si>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</si>
  <si>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</si>
  <si>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</si>
  <si>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</si>
  <si>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</si>
  <si>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</si>
  <si>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</si>
  <si>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</si>
  <si>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</si>
  <si>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</si>
  <si>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</si>
  <si>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</si>
  <si>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</si>
  <si>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</si>
  <si>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</si>
  <si>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</si>
  <si>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</si>
  <si>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</si>
  <si>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</si>
  <si>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</si>
  <si>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</si>
  <si>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</si>
  <si>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</si>
  <si>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</si>
  <si>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</si>
  <si>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</si>
  <si>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</si>
  <si>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</si>
  <si>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</si>
  <si>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</si>
  <si>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</si>
  <si>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</si>
  <si>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</si>
  <si>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</si>
  <si>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</si>
  <si>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</si>
  <si>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</si>
  <si>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</si>
  <si>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</si>
  <si>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</si>
  <si>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</si>
  <si>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</si>
  <si>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</si>
  <si>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</si>
  <si>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</si>
  <si>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</si>
  <si>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</si>
  <si>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</si>
  <si>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</si>
  <si>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</si>
  <si>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</si>
  <si>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</si>
  <si>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</si>
  <si>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</si>
  <si>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</si>
  <si>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</si>
  <si>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</si>
  <si>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</si>
  <si>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</si>
  <si>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</si>
  <si>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</si>
  <si>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</si>
  <si>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</si>
  <si>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</si>
  <si>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</si>
  <si>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</si>
  <si>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</si>
  <si>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</si>
  <si>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</si>
  <si>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</si>
  <si>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</si>
  <si>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</si>
  <si>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</si>
  <si>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</si>
  <si>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</si>
  <si>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</si>
  <si>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</si>
  <si>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</si>
  <si>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</si>
  <si>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</si>
  <si>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</si>
  <si>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</si>
  <si>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</si>
  <si>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</si>
  <si>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</si>
  <si>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</si>
  <si>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</si>
  <si>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</si>
  <si>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</si>
  <si>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</si>
  <si>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</si>
  <si>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</si>
  <si>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</si>
  <si>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</si>
  <si>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</si>
  <si>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</si>
  <si>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</si>
  <si>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</si>
  <si>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</si>
  <si>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</si>
  <si>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</si>
  <si>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</si>
  <si>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</si>
  <si>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</si>
  <si>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</si>
  <si>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</si>
  <si>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</si>
  <si>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</si>
  <si>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</si>
  <si>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</si>
  <si>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</si>
  <si>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</si>
  <si>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</si>
  <si>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</si>
  <si>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</si>
  <si>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</si>
  <si>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</si>
  <si>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</si>
  <si>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</si>
  <si>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</si>
  <si>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</si>
  <si>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</si>
  <si>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</si>
  <si>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</si>
  <si>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</si>
  <si>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</si>
  <si>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</si>
  <si>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</si>
  <si>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</si>
  <si>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</si>
  <si>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</si>
  <si>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</si>
  <si>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</si>
  <si>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</si>
  <si>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</si>
  <si>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</si>
  <si>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</si>
  <si>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</si>
  <si>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</si>
  <si>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</si>
  <si>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</si>
  <si>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</si>
  <si>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</si>
  <si>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</si>
  <si>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</si>
  <si>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</si>
  <si>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</si>
  <si>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</si>
  <si>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</si>
  <si>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</si>
  <si>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</si>
  <si>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</si>
  <si>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</si>
  <si>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</si>
  <si>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</si>
  <si>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</si>
  <si>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</si>
  <si>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</si>
  <si>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</si>
  <si>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</si>
  <si>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</si>
  <si>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</si>
  <si>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</si>
  <si>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</si>
  <si>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</si>
  <si>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</si>
  <si>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</si>
  <si>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</si>
  <si>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</si>
  <si>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</si>
  <si>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</si>
  <si>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</si>
  <si>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</si>
  <si>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</si>
  <si>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</si>
  <si>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</si>
  <si>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</si>
  <si>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</si>
  <si>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</si>
  <si>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</si>
  <si>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</si>
  <si>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</si>
  <si>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</si>
  <si>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</si>
  <si>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</si>
  <si>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</si>
  <si>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</si>
  <si>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</si>
  <si>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</si>
  <si>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</si>
  <si>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</si>
  <si>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</si>
  <si>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</si>
  <si>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</si>
  <si>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</si>
  <si>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</si>
  <si>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</si>
  <si>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</si>
  <si>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</si>
  <si>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</si>
  <si>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</si>
  <si>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</si>
  <si>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</si>
  <si>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</si>
  <si>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</si>
  <si>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</si>
  <si>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</si>
  <si>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</si>
  <si>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</si>
  <si>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</si>
  <si>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</si>
  <si>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</si>
  <si>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</si>
  <si>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</si>
  <si>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</si>
  <si>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</si>
  <si>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</si>
  <si>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</si>
  <si>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</si>
  <si>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</si>
  <si>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</si>
  <si>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</si>
  <si>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</si>
  <si>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</si>
  <si>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</si>
  <si>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</si>
  <si>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</si>
  <si>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</si>
  <si>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</si>
  <si>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</si>
  <si>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</si>
  <si>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</si>
  <si>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</si>
  <si>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</si>
  <si>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</si>
  <si>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</si>
  <si>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</si>
  <si>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</si>
  <si>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</si>
  <si>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</si>
  <si>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</si>
  <si>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</si>
  <si>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</si>
  <si>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</si>
  <si>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</si>
  <si>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</si>
  <si>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</si>
  <si>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</si>
  <si>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</si>
  <si>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</si>
  <si>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</si>
  <si>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</si>
  <si>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</si>
  <si>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</si>
  <si>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</si>
  <si>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</si>
  <si>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</si>
  <si>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</si>
  <si>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</si>
  <si>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</si>
  <si>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</si>
  <si>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</si>
  <si>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</si>
  <si>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</si>
  <si>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</si>
  <si>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</si>
  <si>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</si>
  <si>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</si>
  <si>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</si>
  <si>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</si>
  <si>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</si>
  <si>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</si>
  <si>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</si>
  <si>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</si>
  <si>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</si>
  <si>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</si>
  <si>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</si>
  <si>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</si>
  <si>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</si>
  <si>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</si>
  <si>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</si>
  <si>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</si>
  <si>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</si>
  <si>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</si>
  <si>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</si>
  <si>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</si>
  <si>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</si>
  <si>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</si>
  <si>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</si>
  <si>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</si>
  <si>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</si>
  <si>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</si>
  <si>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</si>
  <si>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</si>
  <si>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</si>
  <si>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</si>
  <si>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</si>
  <si>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</si>
  <si>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</si>
  <si>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</si>
  <si>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</si>
  <si>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</si>
  <si>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</si>
  <si>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</si>
  <si>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</si>
  <si>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</si>
  <si>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</si>
  <si>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</si>
  <si>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</si>
  <si>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</si>
  <si>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</si>
  <si>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</si>
  <si>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</si>
  <si>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</si>
  <si>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</si>
  <si>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</si>
  <si>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</si>
  <si>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</si>
  <si>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</si>
  <si>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</si>
  <si>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</si>
  <si>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</si>
  <si>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</si>
  <si>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</si>
  <si>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</si>
  <si>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</si>
  <si>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</si>
  <si>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</si>
  <si>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</si>
  <si>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</si>
  <si>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</si>
  <si>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</si>
  <si>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</si>
  <si>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</si>
  <si>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</si>
  <si>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</si>
  <si>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</si>
  <si>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</si>
  <si>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</si>
  <si>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</si>
  <si>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</si>
  <si>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</si>
  <si>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</si>
  <si>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</si>
  <si>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</si>
  <si>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</si>
  <si>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</si>
  <si>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</si>
  <si>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</si>
  <si>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</si>
  <si>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</si>
  <si>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</si>
  <si>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</si>
  <si>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</si>
  <si>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</si>
  <si>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</si>
  <si>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</si>
  <si>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</si>
  <si>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</si>
  <si>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</si>
  <si>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</si>
  <si>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</si>
  <si>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</si>
  <si>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</si>
  <si>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</si>
  <si>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</si>
  <si>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</si>
  <si>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</si>
  <si>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</si>
  <si>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</si>
  <si>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</si>
  <si>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</si>
  <si>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</si>
  <si>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</si>
  <si>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</si>
  <si>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</si>
  <si>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</si>
  <si>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</si>
  <si>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</si>
  <si>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</si>
  <si>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</si>
  <si>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</si>
  <si>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</si>
  <si>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</si>
  <si>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</si>
  <si>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</si>
  <si>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</si>
  <si>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</si>
  <si>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</si>
  <si>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</si>
  <si>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</si>
  <si>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</si>
  <si>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</si>
  <si>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</si>
  <si>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</si>
  <si>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</si>
  <si>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</si>
  <si>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</si>
  <si>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</si>
  <si>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</si>
  <si>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</si>
  <si>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</si>
  <si>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</si>
  <si>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</si>
  <si>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</si>
  <si>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</si>
  <si>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</si>
  <si>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</si>
  <si>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</si>
  <si>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</si>
  <si>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</si>
  <si>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</si>
  <si>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</si>
  <si>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</si>
  <si>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</si>
  <si>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</si>
  <si>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</si>
  <si>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</si>
  <si>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</si>
  <si>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</si>
  <si>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</si>
  <si>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</si>
  <si>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</si>
  <si>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</si>
  <si>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</si>
  <si>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</si>
  <si>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</si>
  <si>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</si>
  <si>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</si>
  <si>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</si>
  <si>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</si>
  <si>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</si>
  <si>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</si>
  <si>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</si>
  <si>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</si>
  <si>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</si>
  <si>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</si>
  <si>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</si>
  <si>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</si>
  <si>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</si>
  <si>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</si>
  <si>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</si>
  <si>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</si>
  <si>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</si>
  <si>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</si>
  <si>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</si>
  <si>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</si>
  <si>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</si>
  <si>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</si>
  <si>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</si>
  <si>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</si>
  <si>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</si>
  <si>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</si>
  <si>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</si>
  <si>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</si>
  <si>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</si>
  <si>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</si>
  <si>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</si>
  <si>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</si>
  <si>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</si>
  <si>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</si>
  <si>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</si>
  <si>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</si>
  <si>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</si>
  <si>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</si>
  <si>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</si>
  <si>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</si>
  <si>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</si>
  <si>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</si>
  <si>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</si>
  <si>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</si>
  <si>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</si>
  <si>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</si>
  <si>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</si>
  <si>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</si>
  <si>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</si>
  <si>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</si>
  <si>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</si>
  <si>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</si>
  <si>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</si>
  <si>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</si>
  <si>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</si>
  <si>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</si>
  <si>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</si>
  <si>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</si>
  <si>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</si>
  <si>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</si>
  <si>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</si>
  <si>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</si>
  <si>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</si>
  <si>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</si>
  <si>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</si>
  <si>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</si>
  <si>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</si>
  <si>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</si>
  <si>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</si>
  <si>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</si>
  <si>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</si>
  <si>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</si>
  <si>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</si>
  <si>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</si>
  <si>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</si>
  <si>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</si>
  <si>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</si>
  <si>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</si>
  <si>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</si>
  <si>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</si>
  <si>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</si>
  <si>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</si>
  <si>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</si>
  <si>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</si>
  <si>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</si>
  <si>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</si>
  <si>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</si>
  <si>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</si>
  <si>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</si>
  <si>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</si>
  <si>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</si>
  <si>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</si>
  <si>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</si>
  <si>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</si>
  <si>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</si>
  <si>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</si>
  <si>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</si>
  <si>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</si>
  <si>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</si>
  <si>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</si>
  <si>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</si>
  <si>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</si>
  <si>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</si>
  <si>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</si>
  <si>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</si>
  <si>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</si>
  <si>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</si>
  <si>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</si>
  <si>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</si>
  <si>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</si>
  <si>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</si>
  <si>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</si>
  <si>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</si>
  <si>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</si>
  <si>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</si>
  <si>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</si>
  <si>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</si>
  <si>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</si>
  <si>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</si>
  <si>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</si>
  <si>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</si>
  <si>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</si>
  <si>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</si>
  <si>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</si>
  <si>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</si>
  <si>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</si>
  <si>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</si>
  <si>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</si>
  <si>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</si>
  <si>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</si>
  <si>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</si>
  <si>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</si>
  <si>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</si>
  <si>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</si>
  <si>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</si>
  <si>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</si>
  <si>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</si>
  <si>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</si>
  <si>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</si>
  <si>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</si>
  <si>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</si>
  <si>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</si>
  <si>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</si>
  <si>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</si>
  <si>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</si>
  <si>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</si>
  <si>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</si>
  <si>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</si>
  <si>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</si>
  <si>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</si>
  <si>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</si>
  <si>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</si>
  <si>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</si>
  <si>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</si>
  <si>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</si>
  <si>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</si>
  <si>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</si>
  <si>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</si>
  <si>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</si>
  <si>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</si>
  <si>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</si>
  <si>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</si>
  <si>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</si>
  <si>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</si>
  <si>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</si>
  <si>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</si>
  <si>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</si>
  <si>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</si>
  <si>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</si>
  <si>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</si>
  <si>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</si>
  <si>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</si>
  <si>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</si>
  <si>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</si>
  <si>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</si>
  <si>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</si>
  <si>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</si>
  <si>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</si>
  <si>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</si>
  <si>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</si>
  <si>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</si>
  <si>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</si>
  <si>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</si>
  <si>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</si>
  <si>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</si>
  <si>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</si>
  <si>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</si>
  <si>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</si>
  <si>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</si>
  <si>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</si>
  <si>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</si>
  <si>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</si>
  <si>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</si>
  <si>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</si>
  <si>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</si>
  <si>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</si>
  <si>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</si>
  <si>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</si>
  <si>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</si>
  <si>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</si>
  <si>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</si>
  <si>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</si>
  <si>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</si>
  <si>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</si>
  <si>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</si>
  <si>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</si>
  <si>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</si>
  <si>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</si>
  <si>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</si>
  <si>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</si>
  <si>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</si>
  <si>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</si>
  <si>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</si>
  <si>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</si>
  <si>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</si>
  <si>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</si>
  <si>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</si>
  <si>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</si>
  <si>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</si>
  <si>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</si>
  <si>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</si>
  <si>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</si>
  <si>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</si>
  <si>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</si>
  <si>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</si>
  <si>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</si>
  <si>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</si>
  <si>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</si>
  <si>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</si>
  <si>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</si>
  <si>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</si>
  <si>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</si>
  <si>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</si>
  <si>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</si>
  <si>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</si>
  <si>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</si>
  <si>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</si>
  <si>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</si>
  <si>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</si>
  <si>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</si>
  <si>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</si>
  <si>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</si>
  <si>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</si>
  <si>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</si>
  <si>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</si>
  <si>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</si>
  <si>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</si>
  <si>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</si>
  <si>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</si>
  <si>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</si>
  <si>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</si>
  <si>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</si>
  <si>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</si>
  <si>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</si>
  <si>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</si>
  <si>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</si>
  <si>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</si>
  <si>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</si>
  <si>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</si>
  <si>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</si>
  <si>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</si>
  <si>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</si>
  <si>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</si>
  <si>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</si>
  <si>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</si>
  <si>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</si>
  <si>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</si>
  <si>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</si>
  <si>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</si>
  <si>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</si>
  <si>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</si>
  <si>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</si>
  <si>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</si>
  <si>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</si>
  <si>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</si>
  <si>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</si>
  <si>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</si>
  <si>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</si>
  <si>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</si>
  <si>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</si>
  <si>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</si>
  <si>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</si>
  <si>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</si>
  <si>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</si>
  <si>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</si>
  <si>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</si>
  <si>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</si>
  <si>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</si>
  <si>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</si>
  <si>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</si>
  <si>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</si>
  <si>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</si>
  <si>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</si>
  <si>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</si>
  <si>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</si>
  <si>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</si>
  <si>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</si>
  <si>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</si>
  <si>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</si>
  <si>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</si>
  <si>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</si>
  <si>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</si>
  <si>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</si>
  <si>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</si>
  <si>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</si>
  <si>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</si>
  <si>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</si>
  <si>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</si>
  <si>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</si>
  <si>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</si>
  <si>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</si>
  <si>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</si>
  <si>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</si>
  <si>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</si>
  <si>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</si>
  <si>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</si>
  <si>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</si>
  <si>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</si>
  <si>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</si>
  <si>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</si>
  <si>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</si>
  <si>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</si>
  <si>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</si>
  <si>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</si>
  <si>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</si>
  <si>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</si>
  <si>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</si>
  <si>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</si>
  <si>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</si>
  <si>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</si>
  <si>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</si>
  <si>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</si>
  <si>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</si>
  <si>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</si>
  <si>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</si>
  <si>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</si>
  <si>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</si>
  <si>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</si>
  <si>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</si>
  <si>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</si>
  <si>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</si>
  <si>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</si>
  <si>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</si>
  <si>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</si>
  <si>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</si>
  <si>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</si>
  <si>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</si>
  <si>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</si>
  <si>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</si>
  <si>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</si>
  <si>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</si>
  <si>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</si>
  <si>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</si>
  <si>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</si>
  <si>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</si>
  <si>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</si>
  <si>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</si>
  <si>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</si>
  <si>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</si>
  <si>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</si>
  <si>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</si>
  <si>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</si>
  <si>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</si>
  <si>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</si>
  <si>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</si>
  <si>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</si>
  <si>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</si>
  <si>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</si>
  <si>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</si>
  <si>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</si>
  <si>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</si>
  <si>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</si>
  <si>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</si>
  <si>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</si>
  <si>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</si>
  <si>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</si>
  <si>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</si>
  <si>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</si>
  <si>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</si>
  <si>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</si>
  <si>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</si>
  <si>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</si>
  <si>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</si>
  <si>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</si>
  <si>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</si>
  <si>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</si>
  <si>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</si>
  <si>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</si>
  <si>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</si>
  <si>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</si>
  <si>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</si>
  <si>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</si>
  <si>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</si>
  <si>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</si>
  <si>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</si>
  <si>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</si>
  <si>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</si>
  <si>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</si>
  <si>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</si>
  <si>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</si>
  <si>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</si>
  <si>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</si>
  <si>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</si>
  <si>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</si>
  <si>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</si>
  <si>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</si>
  <si>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</si>
  <si>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</si>
  <si>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</si>
  <si>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</si>
  <si>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</si>
  <si>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</si>
  <si>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</si>
  <si>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</si>
  <si>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</si>
  <si>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</si>
  <si>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</si>
  <si>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</si>
  <si>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</si>
  <si>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</si>
  <si>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</si>
  <si>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</si>
  <si>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</si>
  <si>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</si>
  <si>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</si>
  <si>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</si>
  <si>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</si>
  <si>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</si>
  <si>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</si>
  <si>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</si>
  <si>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</si>
  <si>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</si>
  <si>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</si>
  <si>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</si>
  <si>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</si>
  <si>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</si>
  <si>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</si>
  <si>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</si>
  <si>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</si>
  <si>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</si>
  <si>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</si>
  <si>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</si>
  <si>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</si>
  <si>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</si>
  <si>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</si>
  <si>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</si>
  <si>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</si>
  <si>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</si>
  <si>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</si>
  <si>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</si>
  <si>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</si>
  <si>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</si>
  <si>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</si>
  <si>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</si>
  <si>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</si>
  <si>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</si>
  <si>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</si>
  <si>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</si>
  <si>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</si>
  <si>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</si>
  <si>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</si>
  <si>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</si>
  <si>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</si>
  <si>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</si>
  <si>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</si>
  <si>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</si>
  <si>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</si>
  <si>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</si>
  <si>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</si>
  <si>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</si>
  <si>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</si>
  <si>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</si>
  <si>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</si>
  <si>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</si>
  <si>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</si>
  <si>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</si>
  <si>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</si>
  <si>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</si>
  <si>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</si>
  <si>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</si>
  <si>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</si>
  <si>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</si>
  <si>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</si>
  <si>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</si>
  <si>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</si>
  <si>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</si>
  <si>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</si>
  <si>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</si>
  <si>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</si>
  <si>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</si>
  <si>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</si>
  <si>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</si>
  <si>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</si>
  <si>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</si>
  <si>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</si>
  <si>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</si>
  <si>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</si>
  <si>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</si>
  <si>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</si>
  <si>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</si>
  <si>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</si>
  <si>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</si>
  <si>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</si>
  <si>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</si>
  <si>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</si>
  <si>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</si>
  <si>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</si>
  <si>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</si>
  <si>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</si>
  <si>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</si>
  <si>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</si>
  <si>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</si>
  <si>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</si>
  <si>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</si>
  <si>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</si>
  <si>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</si>
  <si>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</si>
  <si>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</si>
  <si>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</si>
  <si>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</si>
  <si>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</si>
  <si>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</si>
  <si>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</si>
  <si>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</si>
  <si>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</si>
  <si>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</si>
  <si>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</si>
  <si>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</si>
  <si>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</si>
  <si>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</si>
  <si>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</si>
  <si>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</si>
  <si>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</si>
  <si>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</si>
  <si>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</si>
  <si>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</si>
  <si>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</si>
  <si>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</si>
  <si>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</si>
  <si>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</si>
  <si>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</si>
  <si>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</si>
  <si>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</si>
  <si>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</si>
  <si>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</si>
  <si>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</si>
  <si>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</si>
  <si>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</si>
  <si>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</si>
  <si>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</si>
  <si>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</si>
  <si>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</si>
  <si>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</si>
  <si>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</si>
  <si>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</si>
  <si>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</si>
  <si>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</si>
  <si>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</si>
  <si>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</si>
  <si>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</si>
  <si>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</si>
  <si>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</si>
  <si>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</si>
  <si>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</si>
  <si>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</si>
  <si>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</si>
  <si>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</si>
  <si>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</si>
  <si>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</si>
  <si>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</si>
  <si>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</si>
  <si>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</si>
  <si>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</si>
  <si>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</si>
  <si>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</si>
  <si>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</si>
  <si>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</si>
  <si>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</si>
  <si>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</si>
  <si>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</si>
  <si>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</si>
  <si>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</si>
  <si>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</si>
  <si>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</si>
  <si>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</si>
  <si>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</si>
  <si>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</si>
  <si>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</si>
  <si>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</si>
  <si>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</si>
  <si>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</si>
  <si>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</si>
  <si>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</si>
  <si>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</si>
  <si>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</si>
  <si>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</si>
  <si>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</si>
  <si>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</si>
  <si>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</si>
  <si>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</si>
  <si>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</si>
  <si>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</si>
  <si>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</si>
  <si>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</si>
  <si>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</si>
  <si>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</si>
  <si>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</si>
  <si>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</si>
  <si>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</si>
  <si>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</si>
  <si>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</si>
  <si>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</si>
  <si>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</si>
  <si>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</si>
  <si>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</si>
  <si>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</si>
  <si>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</si>
  <si>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</si>
  <si>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</si>
  <si>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</si>
  <si>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</si>
  <si>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</si>
  <si>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</si>
  <si>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</si>
  <si>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</si>
  <si>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</si>
  <si>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</si>
  <si>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</si>
  <si>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</si>
  <si>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</si>
  <si>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</si>
  <si>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</si>
  <si>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</si>
  <si>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</si>
  <si>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</si>
  <si>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</si>
  <si>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</si>
  <si>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</si>
  <si>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</si>
  <si>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</si>
  <si>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</si>
  <si>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</si>
  <si>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</si>
  <si>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</si>
  <si>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</si>
  <si>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</si>
  <si>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</si>
  <si>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</si>
  <si>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</si>
  <si>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</si>
  <si>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</si>
  <si>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</si>
  <si>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</si>
  <si>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</si>
  <si>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</si>
  <si>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</si>
  <si>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</si>
  <si>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</si>
  <si>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</si>
  <si>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</si>
  <si>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</si>
  <si>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</si>
  <si>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</si>
  <si>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</si>
  <si>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</si>
  <si>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</si>
  <si>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</si>
  <si>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</si>
  <si>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</si>
  <si>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</si>
  <si>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</si>
  <si>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</si>
  <si>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</si>
  <si>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</si>
  <si>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</si>
  <si>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</si>
  <si>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</si>
  <si>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</si>
  <si>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</si>
  <si>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</si>
  <si>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</si>
  <si>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</si>
  <si>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</si>
  <si>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</si>
  <si>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</si>
  <si>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</si>
  <si>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</si>
  <si>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</si>
  <si>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</si>
  <si>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</si>
  <si>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</si>
  <si>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</si>
  <si>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</si>
  <si>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</si>
  <si>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</si>
  <si>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</si>
  <si>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</si>
  <si>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</si>
  <si>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</si>
  <si>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</si>
  <si>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</si>
  <si>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</si>
  <si>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</si>
  <si>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</si>
  <si>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</si>
  <si>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</si>
  <si>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</si>
  <si>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</si>
  <si>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</si>
  <si>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</si>
  <si>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</si>
  <si>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</si>
  <si>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</si>
  <si>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</si>
  <si>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</si>
  <si>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</si>
  <si>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</si>
  <si>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</si>
  <si>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</si>
  <si>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</si>
  <si>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</si>
  <si>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</si>
  <si>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</si>
  <si>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</si>
  <si>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</si>
  <si>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</si>
  <si>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</si>
  <si>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</si>
  <si>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</si>
  <si>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</si>
  <si>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</si>
  <si>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</si>
  <si>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</si>
  <si>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</si>
  <si>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</si>
  <si>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</si>
  <si>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</si>
  <si>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</si>
  <si>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</si>
  <si>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</si>
  <si>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</si>
  <si>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</si>
  <si>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</si>
  <si>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</si>
  <si>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</si>
  <si>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</si>
  <si>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</si>
  <si>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</si>
  <si>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</si>
  <si>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</si>
  <si>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</si>
  <si>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</si>
  <si>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</si>
  <si>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</si>
  <si>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</si>
  <si>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</si>
  <si>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</si>
  <si>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</si>
  <si>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</si>
  <si>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</si>
  <si>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</si>
  <si>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</si>
  <si>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</si>
  <si>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</si>
  <si>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</si>
  <si>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</si>
  <si>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</si>
  <si>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</si>
  <si>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</si>
  <si>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</si>
  <si>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</si>
  <si>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</si>
  <si>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</si>
  <si>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</si>
  <si>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</si>
  <si>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</si>
  <si>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</si>
  <si>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</si>
  <si>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</si>
  <si>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</si>
  <si>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</si>
  <si>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</si>
  <si>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</si>
  <si>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</si>
  <si>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</si>
  <si>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</si>
  <si>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</si>
  <si>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</si>
  <si>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</si>
  <si>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</si>
  <si>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</si>
  <si>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</si>
  <si>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</si>
  <si>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</si>
  <si>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</si>
  <si>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</si>
  <si>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</si>
  <si>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</si>
  <si>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</si>
  <si>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</si>
  <si>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</si>
  <si>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</si>
  <si>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</si>
  <si>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</si>
  <si>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</si>
  <si>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</si>
  <si>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</si>
  <si>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</si>
  <si>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</si>
  <si>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</si>
  <si>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</si>
  <si>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</si>
  <si>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</si>
  <si>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</si>
  <si>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</si>
  <si>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</si>
  <si>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</si>
  <si>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</si>
  <si>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</si>
  <si>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</si>
  <si>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</si>
  <si>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</si>
  <si>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</si>
  <si>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</si>
  <si>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</si>
  <si>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</si>
  <si>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</si>
  <si>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</si>
  <si>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</si>
  <si>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</si>
  <si>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</si>
  <si>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</si>
  <si>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</si>
  <si>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</si>
  <si>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</si>
  <si>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</si>
  <si>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</si>
  <si>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</si>
  <si>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</si>
  <si>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</si>
  <si>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</si>
  <si>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</si>
  <si>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</si>
  <si>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</si>
  <si>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</si>
  <si>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</si>
  <si>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</si>
  <si>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</si>
  <si>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</si>
  <si>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</si>
  <si>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</si>
  <si>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</si>
  <si>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</si>
  <si>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</si>
  <si>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</si>
  <si>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</si>
  <si>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</si>
  <si>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</si>
  <si>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</si>
  <si>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</si>
  <si>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</si>
  <si>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</si>
  <si>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</si>
  <si>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</si>
  <si>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</si>
  <si>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</si>
  <si>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</si>
  <si>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</si>
  <si>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</si>
  <si>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</si>
  <si>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</si>
  <si>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</si>
  <si>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</si>
  <si>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</si>
  <si>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</si>
  <si>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</si>
  <si>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</si>
  <si>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</si>
  <si>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</si>
  <si>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</si>
  <si>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</si>
  <si>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</si>
  <si>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</si>
  <si>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</si>
  <si>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</si>
  <si>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</si>
  <si>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</si>
  <si>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</si>
  <si>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</si>
  <si>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</si>
  <si>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</si>
  <si>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</si>
  <si>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</si>
  <si>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</si>
  <si>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</si>
  <si>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</si>
  <si>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</si>
  <si>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</si>
  <si>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</si>
  <si>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</si>
  <si>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</si>
  <si>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</si>
  <si>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</si>
  <si>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</si>
  <si>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</si>
  <si>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</si>
  <si>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</si>
  <si>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</si>
  <si>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</si>
  <si>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</si>
  <si>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</si>
  <si>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</si>
  <si>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</si>
  <si>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</si>
  <si>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</si>
  <si>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</si>
  <si>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</si>
  <si>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</si>
  <si>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</si>
  <si>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</si>
  <si>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</si>
  <si>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</si>
  <si>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</si>
  <si>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</si>
  <si>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</si>
  <si>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</si>
  <si>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</si>
  <si>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</si>
  <si>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</si>
  <si>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</si>
  <si>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</si>
  <si>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</si>
  <si>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</si>
  <si>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</si>
  <si>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</si>
  <si>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</si>
  <si>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</si>
  <si>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</si>
  <si>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</si>
  <si>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</si>
  <si>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</si>
  <si>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</si>
  <si>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</si>
  <si>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</si>
  <si>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</si>
  <si>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</si>
  <si>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</si>
  <si>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</si>
  <si>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</si>
  <si>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</si>
  <si>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</si>
  <si>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</si>
  <si>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</si>
  <si>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</si>
  <si>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</si>
  <si>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</si>
  <si>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</si>
  <si>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</si>
  <si>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</si>
  <si>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</si>
  <si>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</si>
  <si>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</si>
  <si>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</si>
  <si>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</si>
  <si>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</si>
  <si>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</si>
  <si>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</si>
  <si>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</si>
  <si>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</si>
  <si>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</si>
  <si>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</si>
  <si>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</si>
  <si>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</si>
  <si>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</si>
  <si>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</si>
  <si>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</si>
  <si>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</si>
  <si>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</si>
  <si>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</si>
  <si>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</si>
  <si>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</si>
  <si>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</si>
  <si>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</si>
  <si>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</si>
  <si>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</si>
  <si>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</si>
  <si>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</si>
  <si>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</si>
  <si>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</si>
  <si>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</si>
  <si>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</si>
  <si>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</si>
  <si>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</si>
  <si>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</si>
  <si>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</si>
  <si>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</si>
  <si>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</si>
  <si>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</si>
  <si>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</si>
  <si>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</si>
  <si>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</si>
  <si>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</si>
  <si>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</si>
  <si>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</si>
  <si>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</si>
  <si>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</si>
  <si>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</si>
  <si>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</si>
  <si>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</si>
  <si>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</si>
  <si>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</si>
  <si>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</si>
  <si>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</si>
  <si>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</si>
  <si>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</si>
  <si>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</si>
  <si>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</si>
  <si>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</si>
  <si>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</si>
  <si>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</si>
  <si>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</si>
  <si>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</si>
  <si>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</si>
  <si>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</si>
  <si>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</si>
  <si>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</si>
  <si>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</si>
  <si>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</si>
  <si>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</si>
  <si>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</si>
  <si>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</si>
  <si>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</si>
  <si>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</si>
  <si>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</si>
  <si>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</si>
  <si>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</si>
  <si>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</si>
  <si>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</si>
  <si>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</si>
  <si>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</si>
  <si>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</si>
  <si>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</si>
  <si>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</si>
  <si>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</si>
  <si>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</si>
  <si>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</si>
  <si>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</si>
  <si>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</si>
  <si>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</si>
  <si>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</si>
  <si>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</si>
  <si>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</si>
  <si>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</si>
  <si>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</si>
  <si>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</si>
  <si>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</si>
  <si>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</si>
  <si>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</si>
  <si>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</si>
  <si>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</si>
  <si>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</si>
  <si>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</si>
  <si>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</si>
  <si>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</si>
  <si>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</si>
  <si>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</si>
  <si>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</si>
  <si>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</si>
  <si>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</si>
  <si>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</si>
  <si>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</si>
  <si>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</si>
  <si>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</si>
  <si>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</si>
  <si>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</si>
  <si>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</si>
  <si>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</si>
  <si>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</si>
  <si>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</si>
  <si>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</si>
  <si>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</si>
  <si>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</si>
  <si>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</si>
  <si>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</si>
  <si>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</si>
  <si>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</si>
  <si>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</si>
  <si>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</si>
  <si>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</si>
  <si>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</si>
  <si>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</si>
  <si>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</si>
  <si>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</si>
  <si>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</si>
  <si>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</si>
  <si>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</si>
  <si>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</si>
  <si>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</si>
  <si>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</si>
  <si>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</si>
  <si>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</si>
  <si>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</si>
  <si>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</si>
  <si>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</si>
  <si>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</si>
  <si>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</si>
  <si>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</si>
  <si>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</si>
  <si>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</si>
  <si>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</si>
  <si>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</si>
  <si>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</si>
  <si>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</si>
  <si>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</si>
  <si>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</si>
  <si>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</si>
  <si>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</si>
  <si>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</si>
  <si>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</si>
  <si>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</si>
  <si>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</si>
  <si>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</si>
  <si>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</si>
  <si>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</si>
  <si>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</si>
  <si>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</si>
  <si>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</si>
  <si>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</si>
  <si>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</si>
  <si>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</si>
  <si>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</si>
  <si>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</si>
  <si>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</si>
  <si>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</si>
  <si>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</si>
  <si>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</si>
  <si>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</si>
  <si>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</si>
  <si>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</si>
  <si>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</si>
  <si>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</si>
  <si>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</si>
  <si>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</si>
  <si>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</si>
  <si>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</si>
  <si>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</si>
  <si>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</si>
  <si>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</si>
  <si>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</si>
  <si>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</si>
  <si>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</si>
  <si>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</si>
  <si>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</si>
  <si>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</si>
  <si>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</si>
  <si>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</si>
  <si>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</si>
  <si>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</si>
  <si>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</si>
  <si>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</si>
  <si>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</si>
  <si>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</si>
  <si>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</si>
  <si>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</si>
  <si>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</si>
  <si>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</si>
  <si>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</si>
  <si>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</si>
  <si>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</si>
  <si>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</si>
  <si>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</si>
  <si>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</si>
  <si>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</si>
  <si>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</si>
  <si>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</si>
  <si>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</si>
  <si>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</si>
  <si>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</si>
  <si>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</si>
  <si>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</si>
  <si>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</si>
  <si>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</si>
  <si>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</si>
  <si>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</si>
  <si>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</si>
  <si>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</si>
  <si>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</si>
  <si>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</si>
  <si>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</si>
  <si>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</si>
  <si>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</si>
  <si>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</si>
  <si>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</si>
  <si>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</si>
  <si>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</si>
  <si>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</si>
  <si>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</si>
  <si>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</si>
  <si>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</si>
  <si>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</si>
  <si>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</si>
  <si>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</si>
  <si>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</si>
  <si>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</si>
  <si>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</si>
  <si>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</si>
  <si>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</si>
  <si>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</si>
  <si>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</si>
  <si>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</si>
  <si>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</si>
  <si>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</si>
  <si>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</si>
  <si>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</si>
  <si>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</si>
  <si>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</si>
  <si>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</si>
  <si>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</si>
  <si>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</si>
  <si>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</si>
  <si>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</si>
  <si>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</si>
  <si>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</si>
  <si>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</si>
  <si>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</si>
  <si>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</si>
  <si>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</si>
  <si>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</si>
  <si>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</si>
  <si>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</si>
  <si>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</si>
  <si>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</si>
  <si>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</si>
  <si>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</si>
  <si>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</si>
  <si>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</si>
  <si>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</si>
  <si>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</si>
  <si>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</si>
  <si>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</si>
  <si>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</si>
  <si>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</si>
  <si>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</si>
  <si>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</si>
  <si>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</si>
  <si>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</si>
  <si>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</si>
  <si>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</si>
  <si>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</si>
  <si>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</si>
  <si>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</si>
  <si>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</si>
  <si>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</si>
  <si>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</si>
  <si>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</si>
  <si>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</si>
  <si>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</si>
  <si>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</si>
  <si>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</si>
  <si>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</si>
  <si>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</si>
  <si>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</si>
  <si>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</si>
  <si>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</si>
  <si>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</si>
  <si>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</si>
  <si>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</si>
  <si>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</si>
  <si>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</si>
  <si>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</si>
  <si>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</si>
  <si>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</si>
  <si>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</si>
  <si>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</si>
  <si>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</si>
  <si>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</si>
  <si>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</si>
  <si>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</si>
  <si>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</si>
  <si>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</si>
  <si>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</si>
  <si>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</si>
  <si>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</si>
  <si>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</si>
  <si>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</si>
  <si>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</si>
  <si>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</si>
  <si>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</si>
  <si>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</si>
  <si>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</si>
  <si>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</si>
  <si>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</si>
  <si>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</si>
  <si>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</si>
  <si>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</si>
  <si>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</si>
  <si>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</si>
  <si>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</si>
  <si>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</si>
  <si>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</si>
  <si>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</si>
  <si>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</si>
  <si>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</si>
  <si>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</si>
  <si>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</si>
  <si>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</si>
  <si>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</si>
  <si>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</si>
  <si>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</si>
  <si>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</si>
  <si>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</si>
  <si>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</si>
  <si>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</si>
  <si>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</si>
  <si>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</si>
  <si>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</si>
  <si>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</si>
  <si>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</si>
  <si>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</si>
  <si>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</si>
  <si>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</si>
  <si>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</si>
  <si>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</si>
  <si>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</si>
  <si>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</si>
  <si>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</si>
  <si>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</si>
  <si>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</si>
  <si>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</si>
  <si>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</si>
  <si>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</si>
  <si>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</si>
  <si>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</si>
  <si>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</si>
  <si>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</si>
  <si>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</si>
  <si>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</si>
  <si>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</si>
  <si>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</si>
  <si>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</si>
  <si>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</si>
  <si>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</si>
  <si>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</si>
  <si>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</si>
  <si>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</si>
  <si>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</si>
  <si>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</si>
  <si>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</si>
  <si>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</si>
  <si>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</si>
  <si>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</si>
  <si>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</si>
  <si>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</si>
  <si>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</si>
  <si>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</si>
  <si>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</si>
  <si>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</si>
  <si>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</si>
  <si>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</si>
  <si>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</si>
  <si>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</si>
  <si>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</si>
  <si>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</si>
  <si>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</si>
  <si>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</si>
  <si>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</si>
  <si>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</si>
  <si>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</si>
  <si>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</si>
  <si>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</si>
  <si>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</si>
  <si>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</si>
  <si>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</si>
  <si>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</si>
  <si>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</si>
  <si>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</si>
  <si>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</si>
  <si>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</si>
  <si>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</si>
  <si>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</si>
  <si>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</si>
  <si>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</si>
  <si>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</si>
  <si>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</si>
  <si>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</si>
  <si>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</si>
  <si>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</si>
  <si>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</si>
  <si>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</si>
  <si>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</si>
  <si>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</si>
  <si>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</si>
  <si>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</si>
  <si>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</si>
  <si>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</si>
  <si>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</si>
  <si>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</si>
  <si>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</si>
  <si>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</si>
  <si>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</si>
  <si>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</si>
  <si>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</si>
  <si>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</si>
  <si>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</si>
  <si>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</si>
  <si>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</si>
  <si>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</si>
  <si>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</si>
  <si>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</si>
  <si>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</si>
  <si>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</si>
  <si>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</si>
  <si>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</si>
  <si>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</si>
  <si>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</si>
  <si>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</si>
  <si>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</si>
  <si>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</si>
  <si>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</si>
  <si>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</si>
  <si>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</si>
  <si>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</si>
  <si>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</si>
  <si>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</si>
  <si>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</si>
  <si>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</si>
  <si>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</si>
  <si>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</si>
  <si>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</si>
  <si>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</si>
  <si>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</si>
  <si>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</si>
  <si>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</si>
  <si>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</si>
  <si>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</si>
  <si>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</si>
  <si>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</si>
  <si>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</si>
  <si>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</si>
  <si>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</si>
  <si>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</si>
  <si>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</si>
  <si>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</si>
  <si>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</si>
  <si>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</si>
  <si>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</si>
  <si>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</si>
  <si>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</si>
  <si>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</si>
  <si>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</si>
  <si>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</si>
  <si>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</si>
  <si>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</si>
  <si>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</si>
  <si>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</si>
  <si>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</si>
  <si>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</si>
  <si>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</si>
  <si>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</si>
  <si>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</si>
  <si>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</si>
  <si>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</si>
  <si>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</si>
  <si>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</si>
  <si>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</si>
  <si>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</si>
  <si>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</si>
  <si>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</si>
  <si>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</si>
  <si>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</si>
  <si>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</si>
  <si>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</si>
  <si>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</si>
  <si>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</si>
  <si>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</si>
  <si>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</si>
  <si>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</si>
  <si>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</si>
  <si>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</si>
  <si>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</si>
  <si>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</si>
  <si>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</si>
  <si>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</si>
  <si>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</si>
  <si>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</si>
  <si>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</si>
  <si>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</si>
  <si>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</si>
  <si>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</si>
  <si>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</si>
  <si>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</si>
  <si>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</si>
  <si>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</si>
  <si>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</si>
  <si>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</si>
  <si>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</si>
  <si>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</si>
  <si>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</si>
  <si>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</si>
  <si>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</si>
  <si>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</si>
  <si>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</si>
  <si>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</si>
  <si>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</si>
  <si>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</si>
  <si>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</si>
  <si>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</si>
  <si>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</si>
  <si>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</si>
  <si>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</si>
  <si>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</si>
  <si>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</si>
  <si>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</si>
  <si>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</si>
  <si>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</si>
  <si>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</si>
  <si>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</si>
  <si>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</si>
  <si>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</si>
  <si>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</si>
  <si>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</si>
  <si>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</si>
  <si>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</si>
  <si>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</si>
  <si>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</si>
  <si>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</si>
  <si>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</si>
  <si>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</si>
  <si>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</si>
  <si>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</si>
  <si>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</si>
  <si>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</si>
  <si>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</si>
  <si>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</si>
  <si>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</si>
  <si>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</si>
  <si>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</si>
  <si>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</si>
  <si>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</si>
  <si>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</si>
  <si>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</si>
  <si>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</si>
  <si>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</si>
  <si>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</si>
  <si>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</si>
  <si>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</si>
  <si>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</si>
  <si>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</si>
  <si>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</si>
  <si>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</si>
  <si>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</si>
  <si>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</si>
  <si>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</si>
  <si>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</si>
  <si>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</si>
  <si>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</si>
  <si>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</si>
  <si>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</si>
  <si>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</si>
  <si>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</si>
  <si>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</si>
  <si>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</si>
  <si>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</si>
  <si>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</si>
  <si>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</si>
  <si>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</si>
  <si>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</si>
  <si>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</si>
  <si>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</si>
  <si>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</si>
  <si>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</si>
  <si>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</si>
  <si>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</si>
  <si>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</si>
  <si>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</si>
  <si>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</si>
  <si>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</si>
  <si>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</si>
  <si>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</si>
  <si>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</si>
  <si>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</si>
  <si>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</si>
  <si>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</si>
  <si>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</si>
  <si>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</si>
  <si>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</si>
  <si>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</si>
  <si>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</si>
  <si>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</si>
  <si>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</si>
  <si>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</si>
  <si>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</si>
  <si>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</si>
  <si>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</si>
  <si>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</si>
  <si>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</si>
  <si>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</si>
  <si>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</si>
  <si>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</si>
  <si>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</si>
  <si>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</si>
  <si>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</si>
  <si>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</si>
  <si>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</si>
  <si>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</si>
  <si>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</si>
  <si>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</si>
  <si>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</si>
  <si>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</si>
  <si>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</si>
  <si>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</si>
  <si>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</si>
  <si>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</si>
  <si>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</si>
  <si>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</si>
  <si>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</si>
  <si>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</si>
  <si>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</si>
  <si>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</si>
  <si>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</si>
  <si>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</si>
  <si>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</si>
  <si>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</si>
  <si>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</si>
  <si>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</si>
  <si>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</si>
  <si>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</si>
  <si>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</si>
  <si>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</si>
  <si>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</si>
  <si>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</si>
  <si>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</si>
  <si>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</si>
  <si>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</si>
  <si>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</si>
  <si>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</si>
  <si>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</si>
  <si>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</si>
  <si>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</si>
  <si>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</si>
  <si>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</si>
  <si>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</si>
  <si>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</si>
  <si>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</si>
  <si>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</si>
  <si>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</si>
  <si>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</si>
  <si>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</si>
  <si>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</si>
  <si>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</si>
  <si>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</si>
  <si>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</si>
  <si>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</si>
  <si>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</si>
  <si>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</si>
  <si>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</si>
  <si>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</si>
  <si>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</si>
  <si>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</si>
  <si>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</si>
  <si>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</si>
  <si>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</si>
  <si>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</si>
  <si>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</si>
  <si>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</si>
  <si>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</si>
  <si>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</si>
  <si>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</si>
  <si>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</si>
  <si>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</si>
  <si>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</si>
  <si>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</si>
  <si>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</si>
  <si>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</si>
  <si>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</si>
  <si>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</si>
  <si>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</si>
  <si>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</si>
  <si>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</si>
  <si>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</si>
  <si>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</si>
  <si>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</si>
  <si>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</si>
  <si>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</si>
  <si>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</si>
  <si>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</si>
  <si>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</si>
  <si>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</si>
  <si>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</si>
  <si>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</si>
  <si>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</si>
  <si>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</si>
  <si>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</si>
  <si>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</si>
  <si>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</si>
  <si>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</si>
  <si>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</si>
  <si>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</si>
  <si>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</si>
  <si>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</si>
  <si>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</si>
  <si>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</si>
  <si>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</si>
  <si>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</si>
  <si>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</si>
  <si>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</si>
  <si>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</si>
  <si>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</si>
  <si>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</si>
  <si>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</si>
  <si>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</si>
  <si>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</si>
  <si>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</si>
  <si>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</si>
  <si>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</si>
  <si>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</si>
  <si>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</si>
  <si>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</si>
  <si>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</si>
  <si>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</si>
  <si>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</si>
  <si>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</si>
  <si>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</si>
  <si>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</si>
  <si>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</si>
  <si>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</si>
  <si>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</si>
  <si>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</si>
  <si>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</si>
  <si>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</si>
  <si>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</si>
  <si>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</si>
  <si>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</si>
  <si>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</si>
  <si>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</si>
  <si>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</si>
  <si>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</si>
  <si>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</si>
  <si>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</si>
  <si>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</si>
  <si>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</si>
  <si>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</si>
  <si>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</si>
  <si>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</si>
  <si>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</si>
  <si>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</si>
  <si>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</si>
  <si>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</si>
  <si>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</si>
  <si>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</si>
  <si>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</si>
  <si>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</si>
  <si>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</si>
  <si>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</si>
  <si>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</si>
  <si>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</si>
  <si>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</si>
  <si>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</si>
  <si>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</si>
  <si>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</si>
  <si>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</si>
  <si>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</si>
  <si>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</si>
  <si>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</si>
  <si>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</si>
  <si>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</si>
  <si>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</si>
  <si>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</si>
  <si>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</si>
  <si>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</si>
  <si>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</si>
  <si>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</si>
  <si>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</si>
  <si>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</si>
  <si>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</si>
  <si>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</si>
  <si>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</si>
  <si>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</si>
  <si>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</si>
  <si>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</si>
  <si>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</si>
  <si>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</si>
  <si>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</si>
  <si>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</si>
  <si>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</si>
  <si>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</si>
  <si>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</si>
  <si>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</si>
  <si>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</si>
  <si>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</si>
  <si>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</si>
  <si>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</si>
  <si>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</si>
  <si>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</si>
  <si>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</si>
  <si>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</si>
  <si>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</si>
  <si>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</si>
  <si>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</si>
  <si>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</si>
  <si>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</si>
  <si>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</si>
  <si>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</si>
  <si>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</si>
  <si>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</si>
  <si>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</si>
  <si>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</si>
  <si>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</si>
  <si>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</si>
  <si>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</si>
  <si>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</si>
  <si>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</si>
  <si>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</si>
  <si>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</si>
  <si>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</si>
  <si>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</si>
  <si>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</si>
  <si>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</si>
  <si>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</si>
  <si>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</si>
  <si>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</si>
  <si>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</si>
  <si>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</si>
  <si>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</si>
  <si>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</si>
  <si>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</si>
  <si>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</si>
  <si>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</si>
  <si>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</si>
  <si>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</si>
  <si>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</si>
  <si>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</si>
  <si>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</si>
  <si>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</si>
  <si>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</si>
  <si>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</si>
  <si>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</si>
  <si>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</si>
  <si>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</si>
  <si>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</si>
  <si>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</si>
  <si>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</si>
  <si>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</si>
  <si>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</si>
  <si>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</si>
  <si>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</si>
  <si>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</si>
  <si>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</si>
  <si>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</si>
  <si>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</si>
  <si>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</si>
  <si>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</si>
  <si>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</si>
  <si>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</si>
  <si>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</si>
  <si>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</si>
  <si>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</si>
  <si>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</si>
  <si>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</si>
  <si>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</si>
  <si>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</si>
  <si>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</si>
  <si>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</si>
  <si>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</si>
  <si>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</si>
  <si>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</si>
  <si>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</si>
  <si>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</si>
  <si>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</si>
  <si>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</si>
  <si>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</si>
  <si>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</si>
  <si>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</si>
  <si>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</si>
  <si>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</si>
  <si>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</si>
  <si>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</si>
  <si>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</si>
  <si>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</si>
  <si>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</si>
  <si>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</si>
  <si>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</si>
  <si>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</si>
  <si>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</si>
  <si>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</si>
  <si>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</si>
  <si>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</si>
  <si>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</si>
  <si>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</si>
  <si>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</si>
  <si>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</si>
  <si>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</si>
  <si>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</si>
  <si>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</si>
  <si>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</si>
  <si>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</si>
  <si>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</si>
  <si>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</si>
  <si>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</si>
  <si>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</si>
  <si>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</si>
  <si>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</si>
  <si>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</si>
  <si>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</si>
  <si>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</si>
  <si>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</si>
  <si>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</si>
  <si>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</si>
  <si>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</si>
  <si>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</si>
  <si>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</si>
  <si>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</si>
  <si>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</si>
  <si>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</si>
  <si>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</si>
  <si>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</si>
  <si>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</si>
  <si>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</si>
  <si>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</si>
  <si>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</si>
  <si>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</si>
  <si>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</si>
  <si>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</si>
  <si>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</si>
  <si>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</si>
  <si>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</si>
  <si>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</si>
  <si>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</si>
  <si>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</si>
  <si>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</si>
  <si>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</si>
  <si>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</si>
  <si>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</si>
  <si>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</si>
  <si>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</si>
  <si>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</si>
  <si>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</si>
  <si>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</si>
  <si>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</si>
  <si>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</si>
  <si>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</si>
  <si>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</si>
  <si>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</si>
  <si>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</si>
  <si>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</si>
  <si>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</si>
  <si>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</si>
  <si>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</si>
  <si>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</si>
  <si>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</si>
  <si>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</si>
  <si>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</si>
  <si>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</si>
  <si>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</si>
  <si>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</si>
  <si>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</si>
  <si>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</si>
  <si>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</si>
  <si>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</si>
  <si>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</si>
  <si>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</si>
  <si>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</si>
  <si>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</si>
  <si>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</si>
  <si>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</si>
  <si>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</si>
  <si>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</si>
  <si>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</si>
  <si>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</si>
  <si>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</si>
  <si>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</si>
  <si>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</si>
  <si>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</si>
  <si>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</si>
  <si>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</si>
  <si>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</si>
  <si>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</si>
  <si>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</si>
  <si>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</si>
  <si>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</si>
  <si>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</si>
  <si>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</si>
  <si>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</si>
  <si>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</si>
  <si>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</si>
  <si>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</si>
  <si>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</si>
  <si>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</si>
  <si>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</si>
  <si>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</si>
  <si>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</si>
  <si>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</si>
  <si>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</si>
  <si>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</si>
  <si>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</si>
  <si>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</si>
  <si>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</si>
  <si>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</si>
  <si>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</si>
  <si>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</si>
  <si>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</si>
  <si>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</si>
  <si>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</si>
  <si>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</si>
  <si>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</si>
  <si>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</si>
  <si>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</si>
  <si>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</si>
  <si>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</si>
  <si>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</si>
  <si>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</si>
  <si>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</si>
  <si>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</si>
  <si>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</si>
  <si>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</si>
  <si>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</si>
  <si>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</si>
  <si>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</si>
  <si>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</si>
  <si>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</si>
  <si>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</si>
  <si>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</si>
  <si>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</si>
  <si>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</si>
  <si>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</si>
  <si>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</si>
  <si>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</si>
  <si>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</si>
  <si>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</si>
  <si>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</si>
  <si>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</si>
  <si>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</si>
  <si>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</si>
  <si>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</si>
  <si>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</si>
  <si>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</si>
  <si>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</si>
  <si>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</si>
  <si>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</si>
  <si>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</si>
  <si>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</si>
  <si>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</si>
  <si>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</si>
  <si>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</si>
  <si>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</si>
  <si>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</si>
  <si>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</si>
  <si>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</si>
  <si>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</si>
  <si>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</si>
  <si>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</si>
  <si>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</si>
  <si>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</si>
  <si>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</si>
  <si>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</si>
  <si>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</si>
  <si>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</si>
  <si>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</si>
  <si>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</si>
  <si>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</si>
  <si>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</si>
  <si>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</si>
  <si>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</si>
  <si>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</si>
  <si>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</si>
  <si>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</si>
  <si>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</si>
  <si>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</si>
  <si>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</si>
  <si>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</si>
  <si>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</si>
  <si>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</si>
  <si>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</si>
  <si>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</si>
  <si>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</si>
  <si>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</si>
  <si>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</si>
  <si>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</si>
  <si>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</si>
  <si>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</si>
  <si>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</si>
  <si>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</si>
  <si>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</si>
  <si>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</si>
  <si>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</si>
  <si>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</si>
  <si>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</si>
  <si>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</si>
  <si>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</si>
  <si>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</si>
  <si>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</si>
  <si>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</si>
  <si>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</si>
  <si>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</si>
  <si>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</si>
  <si>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</si>
  <si>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</si>
  <si>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</si>
  <si>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</si>
  <si>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</si>
  <si>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</si>
  <si>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</si>
  <si>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</si>
  <si>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</si>
  <si>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</si>
  <si>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</si>
  <si>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</si>
  <si>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</si>
  <si>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</si>
  <si>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</si>
  <si>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</si>
  <si>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</si>
  <si>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</si>
  <si>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</si>
  <si>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</si>
  <si>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</si>
  <si>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</si>
  <si>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</si>
  <si>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</si>
  <si>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</si>
  <si>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</si>
  <si>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</si>
  <si>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</si>
  <si>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</si>
  <si>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</si>
  <si>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</si>
  <si>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</si>
  <si>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</si>
  <si>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</si>
  <si>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</si>
  <si>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</si>
  <si>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</si>
  <si>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</si>
  <si>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</si>
  <si>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</si>
  <si>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</si>
  <si>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</si>
  <si>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</si>
  <si>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</si>
  <si>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</si>
  <si>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</si>
  <si>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</si>
  <si>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</si>
  <si>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</si>
  <si>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</si>
  <si>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</si>
  <si>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</si>
  <si>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</si>
  <si>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</si>
  <si>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</si>
  <si>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</si>
  <si>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</si>
  <si>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</si>
  <si>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</si>
  <si>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</si>
  <si>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</si>
  <si>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</si>
  <si>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</si>
  <si>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</si>
  <si>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</si>
  <si>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</si>
  <si>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</si>
  <si>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</si>
  <si>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</si>
  <si>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</si>
  <si>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</si>
  <si>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</si>
  <si>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</si>
  <si>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</si>
  <si>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</si>
  <si>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</si>
  <si>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</si>
  <si>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</si>
  <si>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</si>
  <si>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</si>
  <si>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</si>
  <si>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</si>
  <si>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</si>
  <si>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</si>
  <si>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</si>
  <si>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</si>
  <si>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</si>
  <si>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</si>
  <si>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</si>
  <si>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</si>
  <si>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</si>
  <si>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</si>
  <si>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</si>
  <si>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</si>
  <si>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</si>
  <si>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</si>
  <si>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</si>
  <si>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</si>
  <si>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</si>
  <si>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</si>
  <si>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</si>
  <si>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</si>
  <si>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</si>
  <si>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</si>
  <si>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</si>
  <si>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</si>
  <si>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</si>
  <si>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</si>
  <si>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</si>
  <si>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</si>
  <si>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</si>
  <si>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</si>
  <si>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</si>
  <si>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</si>
  <si>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</si>
  <si>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</si>
  <si>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</si>
  <si>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</si>
  <si>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</si>
  <si>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</si>
  <si>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</si>
  <si>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</si>
  <si>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</si>
  <si>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</si>
  <si>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</si>
  <si>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</si>
  <si>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</si>
  <si>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</si>
  <si>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</si>
  <si>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</si>
  <si>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</si>
  <si>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</si>
  <si>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</si>
  <si>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</si>
  <si>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</si>
  <si>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</si>
  <si>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</si>
  <si>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</si>
  <si>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</si>
  <si>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</si>
  <si>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</si>
  <si>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</si>
  <si>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</si>
  <si>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</si>
  <si>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</si>
  <si>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</si>
  <si>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</si>
  <si>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</si>
  <si>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</si>
  <si>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</si>
  <si>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</si>
  <si>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</si>
  <si>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</si>
  <si>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</si>
  <si>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</si>
  <si>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</si>
  <si>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</si>
  <si>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</si>
  <si>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</si>
  <si>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</si>
  <si>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</si>
  <si>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</si>
  <si>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</si>
  <si>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</si>
  <si>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</si>
  <si>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</si>
  <si>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</si>
  <si>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</si>
  <si>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</si>
  <si>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</si>
  <si>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</si>
  <si>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</si>
  <si>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</si>
  <si>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</si>
  <si>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</si>
  <si>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</si>
  <si>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</si>
  <si>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</si>
  <si>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</si>
  <si>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</si>
  <si>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</si>
  <si>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</si>
  <si>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</si>
  <si>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</si>
  <si>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</si>
  <si>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</si>
  <si>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</si>
  <si>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</si>
  <si>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</si>
  <si>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</si>
  <si>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</si>
  <si>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</si>
  <si>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</si>
  <si>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</si>
  <si>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</si>
  <si>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</si>
  <si>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</si>
  <si>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</si>
  <si>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</si>
  <si>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</si>
  <si>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</si>
  <si>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</si>
  <si>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</si>
  <si>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</si>
  <si>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</si>
  <si>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</si>
  <si>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</si>
  <si>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</si>
  <si>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</si>
  <si>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</si>
  <si>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</si>
  <si>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</si>
  <si>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</si>
  <si>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</si>
  <si>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</si>
  <si>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</si>
  <si>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</si>
  <si>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</si>
  <si>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</si>
  <si>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</si>
  <si>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</si>
  <si>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</si>
  <si>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</si>
  <si>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</si>
  <si>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</si>
  <si>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</si>
  <si>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</si>
  <si>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</si>
  <si>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</si>
  <si>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</si>
  <si>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</si>
  <si>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</si>
  <si>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</si>
  <si>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</si>
  <si>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</si>
  <si>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</si>
  <si>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</si>
  <si>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</si>
  <si>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</si>
  <si>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</si>
  <si>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</si>
  <si>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</si>
  <si>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</si>
  <si>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</si>
  <si>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</si>
  <si>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</si>
  <si>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</si>
  <si>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</si>
  <si>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</si>
  <si>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</si>
  <si>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</si>
  <si>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</si>
  <si>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</si>
  <si>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</si>
  <si>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</si>
  <si>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</si>
  <si>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</si>
  <si>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</si>
  <si>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</si>
  <si>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</si>
  <si>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</si>
  <si>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</si>
  <si>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</si>
  <si>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</si>
  <si>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</si>
  <si>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</si>
  <si>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</si>
  <si>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</si>
  <si>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</si>
  <si>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</si>
  <si>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</si>
  <si>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</si>
  <si>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</si>
  <si>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</si>
  <si>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</si>
  <si>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</si>
  <si>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</si>
  <si>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</si>
  <si>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</si>
  <si>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</si>
  <si>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</si>
  <si>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</si>
  <si>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</si>
  <si>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</si>
  <si>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</si>
  <si>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</si>
  <si>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</si>
  <si>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</si>
  <si>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</si>
  <si>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</si>
  <si>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</si>
  <si>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</si>
  <si>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</si>
  <si>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</si>
  <si>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</si>
  <si>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</si>
  <si>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</si>
  <si>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</si>
  <si>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</si>
  <si>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</si>
  <si>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</si>
  <si>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</si>
  <si>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</si>
  <si>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</si>
  <si>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</si>
  <si>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</si>
  <si>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</si>
  <si>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</si>
  <si>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</si>
  <si>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</si>
  <si>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</si>
  <si>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</si>
  <si>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</si>
  <si>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</si>
  <si>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</si>
  <si>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</si>
  <si>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</si>
  <si>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</si>
  <si>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</si>
  <si>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</si>
  <si>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</si>
  <si>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</si>
  <si>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</si>
  <si>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</si>
  <si>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</si>
  <si>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</si>
  <si>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</si>
  <si>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</si>
  <si>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</si>
  <si>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</si>
  <si>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</si>
  <si>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</si>
  <si>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</si>
  <si>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</si>
  <si>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</si>
  <si>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</si>
  <si>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</si>
  <si>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</si>
  <si>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</si>
  <si>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</si>
  <si>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</si>
  <si>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</si>
  <si>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</si>
  <si>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</si>
  <si>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</si>
  <si>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</si>
  <si>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</si>
  <si>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</si>
  <si>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</si>
  <si>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</si>
  <si>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</si>
  <si>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</si>
  <si>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</si>
  <si>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</si>
  <si>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</si>
  <si>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</si>
  <si>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</si>
  <si>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</si>
  <si>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</si>
  <si>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</si>
  <si>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</si>
  <si>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</si>
  <si>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</si>
  <si>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</si>
  <si>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</si>
  <si>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</si>
  <si>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</si>
  <si>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</si>
  <si>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</si>
  <si>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</si>
  <si>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</si>
  <si>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</si>
  <si>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</si>
  <si>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</si>
  <si>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</si>
  <si>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</si>
  <si>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</si>
  <si>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</si>
  <si>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</si>
  <si>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</si>
  <si>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</si>
  <si>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</si>
  <si>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</si>
  <si>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</si>
  <si>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</si>
  <si>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</si>
  <si>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</si>
  <si>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</si>
  <si>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</si>
  <si>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</si>
  <si>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</si>
  <si>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</si>
  <si>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</si>
  <si>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</si>
  <si>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</si>
  <si>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</si>
  <si>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</si>
  <si>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</si>
  <si>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</si>
  <si>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</si>
  <si>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</si>
  <si>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</si>
  <si>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</si>
  <si>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</si>
  <si>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</si>
  <si>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</si>
  <si>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</si>
  <si>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</si>
  <si>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</si>
  <si>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</si>
  <si>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</si>
  <si>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</si>
  <si>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</si>
  <si>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</si>
  <si>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</si>
  <si>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</si>
  <si>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</si>
  <si>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</si>
  <si>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</si>
  <si>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</si>
  <si>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</si>
  <si>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</si>
  <si>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</si>
  <si>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</si>
  <si>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</si>
  <si>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</si>
  <si>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</si>
  <si>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</si>
  <si>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</si>
  <si>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</si>
  <si>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</si>
  <si>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</si>
  <si>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</si>
  <si>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</si>
  <si>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</si>
  <si>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</si>
  <si>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</si>
  <si>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</si>
  <si>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</si>
  <si>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</si>
  <si>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</si>
  <si>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</si>
  <si>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</si>
  <si>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</si>
  <si>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</si>
  <si>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</si>
  <si>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</si>
  <si>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</si>
  <si>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</si>
  <si>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</si>
  <si>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</si>
  <si>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</si>
  <si>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</si>
  <si>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</si>
  <si>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</si>
  <si>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</si>
  <si>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</si>
  <si>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</si>
  <si>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</si>
  <si>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</si>
  <si>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</si>
  <si>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</si>
  <si>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</si>
  <si>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</si>
  <si>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</si>
  <si>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</si>
  <si>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</si>
  <si>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</si>
  <si>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</si>
  <si>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</si>
  <si>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</si>
  <si>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</si>
  <si>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</si>
  <si>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</si>
  <si>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</si>
  <si>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</si>
  <si>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</si>
  <si>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</si>
  <si>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</si>
  <si>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</si>
  <si>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</si>
  <si>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</si>
  <si>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</si>
  <si>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</si>
  <si>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</si>
  <si>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</si>
  <si>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</si>
  <si>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</si>
  <si>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</si>
  <si>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</si>
  <si>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</si>
  <si>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</si>
  <si>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</si>
  <si>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</si>
  <si>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</si>
  <si>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</si>
  <si>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</si>
  <si>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</si>
  <si>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</si>
  <si>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</si>
  <si>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</si>
  <si>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</si>
  <si>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</si>
  <si>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</si>
  <si>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</si>
  <si>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</si>
  <si>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</si>
  <si>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</si>
  <si>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</si>
  <si>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</si>
  <si>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</si>
  <si>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</si>
  <si>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</si>
  <si>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</si>
  <si>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</si>
  <si>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</si>
  <si>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</si>
  <si>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</si>
  <si>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</si>
  <si>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</si>
  <si>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</si>
  <si>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</si>
  <si>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</si>
  <si>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</si>
  <si>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</si>
  <si>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</si>
  <si>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</si>
  <si>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</si>
  <si>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</si>
  <si>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</si>
  <si>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</si>
  <si>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</si>
  <si>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</si>
  <si>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</si>
  <si>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</si>
  <si>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</si>
  <si>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</si>
  <si>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</si>
  <si>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</si>
  <si>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</si>
  <si>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</si>
  <si>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</si>
  <si>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</si>
  <si>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</si>
  <si>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</si>
  <si>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</si>
  <si>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</si>
  <si>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</si>
  <si>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</si>
  <si>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</si>
  <si>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</si>
  <si>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</si>
  <si>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</si>
  <si>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</si>
  <si>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</si>
  <si>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</si>
  <si>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</si>
  <si>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</si>
  <si>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</si>
  <si>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</si>
  <si>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</si>
  <si>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</si>
  <si>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</si>
  <si>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</si>
  <si>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</si>
  <si>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</si>
  <si>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</si>
  <si>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</si>
  <si>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</si>
  <si>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</si>
  <si>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</si>
  <si>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</si>
  <si>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</si>
  <si>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</si>
  <si>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</si>
  <si>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</si>
  <si>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</si>
  <si>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</si>
  <si>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</si>
  <si>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</si>
  <si>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</si>
  <si>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</si>
  <si>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</si>
  <si>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</si>
  <si>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</si>
  <si>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</si>
  <si>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</si>
  <si>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</si>
  <si>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</si>
  <si>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</si>
  <si>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</si>
  <si>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</si>
  <si>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</si>
  <si>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</si>
  <si>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</si>
  <si>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</si>
  <si>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</si>
  <si>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</si>
  <si>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</si>
  <si>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</si>
  <si>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</si>
  <si>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</si>
  <si>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</si>
  <si>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</si>
  <si>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</si>
  <si>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</si>
  <si>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</si>
  <si>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</si>
  <si>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</si>
  <si>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</si>
  <si>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</si>
  <si>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</si>
  <si>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</si>
  <si>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</si>
  <si>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</si>
  <si>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</si>
  <si>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</si>
  <si>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</si>
  <si>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</si>
  <si>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</si>
  <si>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</si>
  <si>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</si>
  <si>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</si>
  <si>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</si>
  <si>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</si>
  <si>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</si>
  <si>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</si>
  <si>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</si>
  <si>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</si>
  <si>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</si>
  <si>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</si>
  <si>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</si>
  <si>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</si>
  <si>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</si>
  <si>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</si>
  <si>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</si>
  <si>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</si>
  <si>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</si>
  <si>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</si>
  <si>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</si>
  <si>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</si>
  <si>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</si>
  <si>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</si>
  <si>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</si>
  <si>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</si>
  <si>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</si>
  <si>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</si>
  <si>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</si>
  <si>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</si>
  <si>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</si>
  <si>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</si>
  <si>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</si>
  <si>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</si>
  <si>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</si>
  <si>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</si>
  <si>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</si>
  <si>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</si>
  <si>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</si>
  <si>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</si>
  <si>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</si>
  <si>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</si>
  <si>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</si>
  <si>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</si>
  <si>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</si>
  <si>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</si>
  <si>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</si>
  <si>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</si>
  <si>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</si>
  <si>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</si>
  <si>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</si>
  <si>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</si>
  <si>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</si>
  <si>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</si>
  <si>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</si>
  <si>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</si>
  <si>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</si>
  <si>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</si>
  <si>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</si>
  <si>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</si>
  <si>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</si>
  <si>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</si>
  <si>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</si>
  <si>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</si>
  <si>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</si>
  <si>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</si>
  <si>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</si>
  <si>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</si>
  <si>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</si>
  <si>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</si>
  <si>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</si>
  <si>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</si>
  <si>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</si>
  <si>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</si>
  <si>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</si>
  <si>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</si>
  <si>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</si>
  <si>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</si>
  <si>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</si>
  <si>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</si>
  <si>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</si>
  <si>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</si>
  <si>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</si>
  <si>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</si>
  <si>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</si>
  <si>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</si>
  <si>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</si>
  <si>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</si>
  <si>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</si>
  <si>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</si>
  <si>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</si>
  <si>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</si>
  <si>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</si>
  <si>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</si>
  <si>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</si>
  <si>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</si>
  <si>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</si>
  <si>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</si>
  <si>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</si>
  <si>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</si>
  <si>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</si>
  <si>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</si>
  <si>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</si>
  <si>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</si>
  <si>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</si>
  <si>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</si>
  <si>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</si>
  <si>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</si>
  <si>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</si>
  <si>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</si>
  <si>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</si>
  <si>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</si>
  <si>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</si>
  <si>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</si>
  <si>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</si>
  <si>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</si>
  <si>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</si>
  <si>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</si>
  <si>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</si>
  <si>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</si>
  <si>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</si>
  <si>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</si>
  <si>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</si>
  <si>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</si>
  <si>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</si>
  <si>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</si>
  <si>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</si>
  <si>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</si>
  <si>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</si>
  <si>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</si>
  <si>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</si>
  <si>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</si>
  <si>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</si>
  <si>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</si>
  <si>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</si>
  <si>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</si>
  <si>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</si>
  <si>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</si>
  <si>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</si>
  <si>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</si>
  <si>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</si>
  <si>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</si>
  <si>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</si>
  <si>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</si>
  <si>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</si>
  <si>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</si>
  <si>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</si>
  <si>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</si>
  <si>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</si>
  <si>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</si>
  <si>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</si>
  <si>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</si>
  <si>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</si>
  <si>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</si>
  <si>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</si>
  <si>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</si>
  <si>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</si>
  <si>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</si>
  <si>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</si>
  <si>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</si>
  <si>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</si>
  <si>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</si>
  <si>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</si>
  <si>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</si>
  <si>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</si>
  <si>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</si>
  <si>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</si>
  <si>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</si>
  <si>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</si>
  <si>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</si>
  <si>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</si>
  <si>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</si>
  <si>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</si>
  <si>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</si>
  <si>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</si>
  <si>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</si>
  <si>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</si>
  <si>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</si>
  <si>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</si>
  <si>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</si>
  <si>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</si>
  <si>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</si>
  <si>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</si>
  <si>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</si>
  <si>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</si>
  <si>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</si>
  <si>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</si>
  <si>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</si>
  <si>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</si>
  <si>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</si>
  <si>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</si>
  <si>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</si>
  <si>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</si>
  <si>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</si>
  <si>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</si>
  <si>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</si>
  <si>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</si>
  <si>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</si>
  <si>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</si>
  <si>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</si>
  <si>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</si>
  <si>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</si>
  <si>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</si>
  <si>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</si>
  <si>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</si>
  <si>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</si>
  <si>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</si>
  <si>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</si>
  <si>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</si>
  <si>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</si>
  <si>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</si>
  <si>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</si>
  <si>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</si>
  <si>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</si>
  <si>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</si>
  <si>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</si>
  <si>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</si>
  <si>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</si>
  <si>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</si>
  <si>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</si>
  <si>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</si>
  <si>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</si>
  <si>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</si>
  <si>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</si>
  <si>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</si>
  <si>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</si>
  <si>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</si>
  <si>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</si>
  <si>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</si>
  <si>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</si>
  <si>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</si>
  <si>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</si>
  <si>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</si>
  <si>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</si>
  <si>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</si>
  <si>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</si>
  <si>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</si>
  <si>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</si>
  <si>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</si>
  <si>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</si>
  <si>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</si>
  <si>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</si>
  <si>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</si>
  <si>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</si>
  <si>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</si>
  <si>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</si>
  <si>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</si>
  <si>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</si>
  <si>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</si>
  <si>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</si>
  <si>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</si>
  <si>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</si>
  <si>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</si>
  <si>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</si>
  <si>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</si>
  <si>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</si>
  <si>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</si>
  <si>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</si>
  <si>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</si>
  <si>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</si>
  <si>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</si>
  <si>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</si>
  <si>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</si>
  <si>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</si>
  <si>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</si>
  <si>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</si>
  <si>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</si>
  <si>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</si>
  <si>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</si>
  <si>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</si>
  <si>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</si>
  <si>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</si>
  <si>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</si>
  <si>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</si>
  <si>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</si>
  <si>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</si>
  <si>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</si>
  <si>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</si>
  <si>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</si>
  <si>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</si>
  <si>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</si>
  <si>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</si>
  <si>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</si>
  <si>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</si>
  <si>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</si>
  <si>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</si>
  <si>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</si>
  <si>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</si>
  <si>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</si>
  <si>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</si>
  <si>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</si>
  <si>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</si>
  <si>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</si>
  <si>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</si>
  <si>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</si>
  <si>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</si>
  <si>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</si>
  <si>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</si>
  <si>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</si>
  <si>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</si>
  <si>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</si>
  <si>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</si>
  <si>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</si>
  <si>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</si>
  <si>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</si>
  <si>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</si>
  <si>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</si>
  <si>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</si>
  <si>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</si>
  <si>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</si>
  <si>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</si>
  <si>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</si>
  <si>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</si>
  <si>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</si>
  <si>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</si>
  <si>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</si>
  <si>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</si>
  <si>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</si>
  <si>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</si>
  <si>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</si>
  <si>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</si>
  <si>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</si>
  <si>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</si>
  <si>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</si>
  <si>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</si>
  <si>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</si>
  <si>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</si>
  <si>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</si>
  <si>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</si>
  <si>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</si>
  <si>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</si>
  <si>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</si>
  <si>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</si>
  <si>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</si>
  <si>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</si>
  <si>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</si>
  <si>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</si>
  <si>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</si>
  <si>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</si>
  <si>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</si>
  <si>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</si>
  <si>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</si>
  <si>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</si>
  <si>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</si>
  <si>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</si>
  <si>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</si>
  <si>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</si>
  <si>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</si>
  <si>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</si>
  <si>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</si>
  <si>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</si>
  <si>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</si>
  <si>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</si>
  <si>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</si>
  <si>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</si>
  <si>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</si>
  <si>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</si>
  <si>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</si>
  <si>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</si>
  <si>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</si>
  <si>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</si>
  <si>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</si>
  <si>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</si>
  <si>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</si>
  <si>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</si>
  <si>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</si>
  <si>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</si>
  <si>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</si>
  <si>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</si>
  <si>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</si>
  <si>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</si>
  <si>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</si>
  <si>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</si>
  <si>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</si>
  <si>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</si>
  <si>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</si>
  <si>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</si>
  <si>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</si>
  <si>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</si>
  <si>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</si>
  <si>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</si>
  <si>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</si>
  <si>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</si>
  <si>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</si>
  <si>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</si>
  <si>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</si>
  <si>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</si>
  <si>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</si>
  <si>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</si>
  <si>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</si>
  <si>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</si>
  <si>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</si>
  <si>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</si>
  <si>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</si>
  <si>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</si>
  <si>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</si>
  <si>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</si>
  <si>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</si>
  <si>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</si>
  <si>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</si>
  <si>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</si>
  <si>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</si>
  <si>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</si>
  <si>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</si>
  <si>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</si>
  <si>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</si>
  <si>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</si>
  <si>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</si>
  <si>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</si>
  <si>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</si>
  <si>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</si>
  <si>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</si>
  <si>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</si>
  <si>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</si>
  <si>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</si>
  <si>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</si>
  <si>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</si>
  <si>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</si>
  <si>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</si>
  <si>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</si>
  <si>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</si>
  <si>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</si>
  <si>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</si>
  <si>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</si>
  <si>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</si>
  <si>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</si>
  <si>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</si>
  <si>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</si>
  <si>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</si>
  <si>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</si>
  <si>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</si>
  <si>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</si>
  <si>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</si>
  <si>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</si>
  <si>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</si>
  <si>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</si>
  <si>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</si>
  <si>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</si>
  <si>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</si>
  <si>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</si>
  <si>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</si>
  <si>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</si>
  <si>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</si>
  <si>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</si>
  <si>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</si>
  <si>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</si>
  <si>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</si>
  <si>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</si>
  <si>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</si>
  <si>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</si>
  <si>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</si>
  <si>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</si>
  <si>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</si>
  <si>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</si>
  <si>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</si>
  <si>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</si>
  <si>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</si>
  <si>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</si>
  <si>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</si>
  <si>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</si>
  <si>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</si>
  <si>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</si>
  <si>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</si>
  <si>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</si>
  <si>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</si>
  <si>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</si>
  <si>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</si>
  <si>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</si>
  <si>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</si>
  <si>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</si>
  <si>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</si>
  <si>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</si>
  <si>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</si>
  <si>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</si>
  <si>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</si>
  <si>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</si>
  <si>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</si>
  <si>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</si>
  <si>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</si>
  <si>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</si>
  <si>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</si>
  <si>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</si>
  <si>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</si>
  <si>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</si>
  <si>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</si>
  <si>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</si>
  <si>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</si>
  <si>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</si>
  <si>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</si>
  <si>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</si>
  <si>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</si>
  <si>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</si>
  <si>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</si>
  <si>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</si>
  <si>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</si>
  <si>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</si>
  <si>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</si>
  <si>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</si>
  <si>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</si>
  <si>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</si>
  <si>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</si>
  <si>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</si>
  <si>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</si>
  <si>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</si>
  <si>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</si>
  <si>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</si>
  <si>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</si>
  <si>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</si>
  <si>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</si>
  <si>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</si>
  <si>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</si>
  <si>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</si>
  <si>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</si>
  <si>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</si>
  <si>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</si>
  <si>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</si>
  <si>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</si>
  <si>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</si>
  <si>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</si>
  <si>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</si>
  <si>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</si>
  <si>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</si>
  <si>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</si>
  <si>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</si>
  <si>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</si>
  <si>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</si>
  <si>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</si>
  <si>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</si>
  <si>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</si>
  <si>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</si>
  <si>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</si>
  <si>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</si>
  <si>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</si>
  <si>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</si>
  <si>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</si>
  <si>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</si>
  <si>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</si>
  <si>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</si>
  <si>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</si>
  <si>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</si>
  <si>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</si>
  <si>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</si>
  <si>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</si>
  <si>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</si>
  <si>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</si>
  <si>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</si>
  <si>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</si>
  <si>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</si>
  <si>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</si>
  <si>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</si>
  <si>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</si>
  <si>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</si>
  <si>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</si>
  <si>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</si>
  <si>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</si>
  <si>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</si>
  <si>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</si>
  <si>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</si>
  <si>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</si>
  <si>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</si>
  <si>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</si>
  <si>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</si>
  <si>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</si>
  <si>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</si>
  <si>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</si>
  <si>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</si>
  <si>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</si>
  <si>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</si>
  <si>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</si>
  <si>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</si>
  <si>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</si>
  <si>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</si>
  <si>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</si>
  <si>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</si>
  <si>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</si>
  <si>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</si>
  <si>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</si>
  <si>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</si>
  <si>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</si>
  <si>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</si>
  <si>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</si>
  <si>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</si>
  <si>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</si>
  <si>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</si>
  <si>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</si>
  <si>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</si>
  <si>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</si>
  <si>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</si>
  <si>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</si>
  <si>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</si>
  <si>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</si>
  <si>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</si>
  <si>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</si>
  <si>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</si>
  <si>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</si>
  <si>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</si>
  <si>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</si>
  <si>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</si>
  <si>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</si>
  <si>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</si>
  <si>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</si>
  <si>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</si>
  <si>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</si>
  <si>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</si>
  <si>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</si>
  <si>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</si>
  <si>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</si>
  <si>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</si>
  <si>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</si>
  <si>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</si>
  <si>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</si>
  <si>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</si>
  <si>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</si>
  <si>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</si>
  <si>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</si>
  <si>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</si>
  <si>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</si>
  <si>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</si>
  <si>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</si>
  <si>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</si>
  <si>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</si>
  <si>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</si>
  <si>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</si>
  <si>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</si>
  <si>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</si>
  <si>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</si>
  <si>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</si>
  <si>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</si>
  <si>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</si>
  <si>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</si>
  <si>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</si>
  <si>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</si>
  <si>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</si>
  <si>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</si>
  <si>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</si>
  <si>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</si>
  <si>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</si>
  <si>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</si>
  <si>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</si>
  <si>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</si>
  <si>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</si>
  <si>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</si>
  <si>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</si>
  <si>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</si>
  <si>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</si>
  <si>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</si>
  <si>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</si>
  <si>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</si>
  <si>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</si>
  <si>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</si>
  <si>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</si>
  <si>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</si>
  <si>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</si>
  <si>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</si>
  <si>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</si>
  <si>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</si>
  <si>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</si>
  <si>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</si>
  <si>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</si>
  <si>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</si>
  <si>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</si>
  <si>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</si>
  <si>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</si>
  <si>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</si>
  <si>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</si>
  <si>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</si>
  <si>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</si>
  <si>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</si>
  <si>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</si>
  <si>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</si>
  <si>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</si>
  <si>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</si>
  <si>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</si>
  <si>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</si>
  <si>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</si>
  <si>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</si>
  <si>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</si>
  <si>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</si>
  <si>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</si>
  <si>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</si>
  <si>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</si>
  <si>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</si>
  <si>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</si>
  <si>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</si>
  <si>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</si>
  <si>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</si>
  <si>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</si>
  <si>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</si>
  <si>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</si>
  <si>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</si>
  <si>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</si>
  <si>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</si>
  <si>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</si>
  <si>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</si>
  <si>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</si>
  <si>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</si>
  <si>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</si>
  <si>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</si>
  <si>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</si>
  <si>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</si>
  <si>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</si>
  <si>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</si>
  <si>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</si>
  <si>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</si>
  <si>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</si>
  <si>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</si>
  <si>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</si>
  <si>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</si>
  <si>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</si>
  <si>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</si>
  <si>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</si>
  <si>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</si>
  <si>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</si>
  <si>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</si>
  <si>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</si>
  <si>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</si>
  <si>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</si>
  <si>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</si>
  <si>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</si>
  <si>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</si>
  <si>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</si>
  <si>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</si>
  <si>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</si>
  <si>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</si>
  <si>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</si>
  <si>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</si>
  <si>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</si>
  <si>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</si>
  <si>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</si>
  <si>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</si>
  <si>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</si>
  <si>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</si>
  <si>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</si>
  <si>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</si>
  <si>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</si>
  <si>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</si>
  <si>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</si>
  <si>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</si>
  <si>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</si>
  <si>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</si>
  <si>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</si>
  <si>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</si>
  <si>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</si>
  <si>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</si>
  <si>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</si>
  <si>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</si>
  <si>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</si>
  <si>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</si>
  <si>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</si>
  <si>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</si>
  <si>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</si>
  <si>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</si>
  <si>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</si>
  <si>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</si>
  <si>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</si>
  <si>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</si>
  <si>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</si>
  <si>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</si>
  <si>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</si>
  <si>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</si>
  <si>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</si>
  <si>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</si>
  <si>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</si>
  <si>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</si>
  <si>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</si>
  <si>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</si>
  <si>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</si>
  <si>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</si>
  <si>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</si>
  <si>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</si>
  <si>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</si>
  <si>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</si>
  <si>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</si>
  <si>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</si>
  <si>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</si>
  <si>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</si>
  <si>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</si>
  <si>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</si>
  <si>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</si>
  <si>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</si>
  <si>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</si>
  <si>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</si>
  <si>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</si>
  <si>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</si>
  <si>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</si>
  <si>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</si>
  <si>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</si>
  <si>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</si>
  <si>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</si>
  <si>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</si>
  <si>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</si>
  <si>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</si>
  <si>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</si>
  <si>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</si>
  <si>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</si>
  <si>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</si>
  <si>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</si>
  <si>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</si>
  <si>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</si>
  <si>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</si>
  <si>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</si>
  <si>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</si>
  <si>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</si>
  <si>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</si>
  <si>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</si>
  <si>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</si>
  <si>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</si>
  <si>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</si>
  <si>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</si>
  <si>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</si>
  <si>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</si>
  <si>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</si>
  <si>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</si>
  <si>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</si>
  <si>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</si>
  <si>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</si>
  <si>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</si>
  <si>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</si>
  <si>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</si>
  <si>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</si>
  <si>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</si>
  <si>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</si>
  <si>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</si>
  <si>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</si>
  <si>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</si>
  <si>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</si>
  <si>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</si>
  <si>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</si>
  <si>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</si>
  <si>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</si>
  <si>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</si>
  <si>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</si>
  <si>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</si>
  <si>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</si>
  <si>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</si>
  <si>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</si>
  <si>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</si>
  <si>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</si>
  <si>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</si>
  <si>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</si>
  <si>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</si>
  <si>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</si>
  <si>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</si>
  <si>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</si>
  <si>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</si>
  <si>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</si>
  <si>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</si>
  <si>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</si>
  <si>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</si>
  <si>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</si>
  <si>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</si>
  <si>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</si>
  <si>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</si>
  <si>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</si>
  <si>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</si>
  <si>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</si>
  <si>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</si>
  <si>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</si>
  <si>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</si>
  <si>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</si>
  <si>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</si>
  <si>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</si>
  <si>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</si>
  <si>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</si>
  <si>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</si>
  <si>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</si>
  <si>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</si>
  <si>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</si>
  <si>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</si>
  <si>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</si>
  <si>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</si>
  <si>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</si>
  <si>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</si>
  <si>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</si>
  <si>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</si>
  <si>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</si>
  <si>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</si>
  <si>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</si>
  <si>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</si>
  <si>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</si>
  <si>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</si>
  <si>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</si>
  <si>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</si>
  <si>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</si>
  <si>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</si>
  <si>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</si>
  <si>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</si>
  <si>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</si>
  <si>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</si>
  <si>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</si>
  <si>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</si>
  <si>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</si>
  <si>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</si>
  <si>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</si>
  <si>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</si>
  <si>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</si>
  <si>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</si>
  <si>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</si>
  <si>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</si>
  <si>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</si>
  <si>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</si>
  <si>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</si>
  <si>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</si>
  <si>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</si>
  <si>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</si>
  <si>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</si>
  <si>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</si>
  <si>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</si>
  <si>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</si>
  <si>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</si>
  <si>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</si>
  <si>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</si>
  <si>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</si>
  <si>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</si>
  <si>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</si>
  <si>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</si>
  <si>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</si>
  <si>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</si>
  <si>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</si>
  <si>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</si>
  <si>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</si>
  <si>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</si>
  <si>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</si>
  <si>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</si>
  <si>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</si>
  <si>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</si>
  <si>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</si>
  <si>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</si>
  <si>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</si>
  <si>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</si>
  <si>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</si>
  <si>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</si>
  <si>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</si>
  <si>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</si>
  <si>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</si>
  <si>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</si>
  <si>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</si>
  <si>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</si>
  <si>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</si>
  <si>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</si>
  <si>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</si>
  <si>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</si>
  <si>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</si>
  <si>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</si>
  <si>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</si>
  <si>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</si>
  <si>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</si>
  <si>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</si>
  <si>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</si>
  <si>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</si>
  <si>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</si>
  <si>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</si>
  <si>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</si>
  <si>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</si>
  <si>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</si>
  <si>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</si>
  <si>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</si>
  <si>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</si>
  <si>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</si>
  <si>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</si>
  <si>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</si>
  <si>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</si>
  <si>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</si>
  <si>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</si>
  <si>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</si>
  <si>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</si>
  <si>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</si>
  <si>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</si>
  <si>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</si>
  <si>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</si>
  <si>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</si>
  <si>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</si>
  <si>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</si>
  <si>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</si>
  <si>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</si>
  <si>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</si>
  <si>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</si>
  <si>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</si>
  <si>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</si>
  <si>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</si>
  <si>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</si>
  <si>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</si>
  <si>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</si>
  <si>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</si>
  <si>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</si>
  <si>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</si>
  <si>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</si>
  <si>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</si>
  <si>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</si>
  <si>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</si>
  <si>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</si>
  <si>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</si>
  <si>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</si>
  <si>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</si>
  <si>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</si>
  <si>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</si>
  <si>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</si>
  <si>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</si>
  <si>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</si>
  <si>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</si>
  <si>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</si>
  <si>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</si>
  <si>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</si>
  <si>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</si>
  <si>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</si>
  <si>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</si>
  <si>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</si>
  <si>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</si>
  <si>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</si>
  <si>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</si>
  <si>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</si>
  <si>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</si>
  <si>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</si>
  <si>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</si>
  <si>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</si>
  <si>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</si>
  <si>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</si>
  <si>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</si>
  <si>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</si>
  <si>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</si>
  <si>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</si>
  <si>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</si>
  <si>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</si>
  <si>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</si>
  <si>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</si>
  <si>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</si>
  <si>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</si>
  <si>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</si>
  <si>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</si>
  <si>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</si>
  <si>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</si>
  <si>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</si>
  <si>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</si>
  <si>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</si>
  <si>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</si>
  <si>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</si>
  <si>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</si>
  <si>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</si>
  <si>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</si>
  <si>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</si>
  <si>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</si>
  <si>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</si>
  <si>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</si>
  <si>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</si>
  <si>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</si>
  <si>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</si>
  <si>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</si>
  <si>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</si>
  <si>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</si>
  <si>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</si>
  <si>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</si>
  <si>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</si>
  <si>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</si>
  <si>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</si>
  <si>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</si>
  <si>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</si>
  <si>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</si>
  <si>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</si>
  <si>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</si>
  <si>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</si>
  <si>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</si>
  <si>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</si>
  <si>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</si>
  <si>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</si>
  <si>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</si>
  <si>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</si>
  <si>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</si>
  <si>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</si>
  <si>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</si>
  <si>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</si>
  <si>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</si>
  <si>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</si>
  <si>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</si>
  <si>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</si>
  <si>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</si>
  <si>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</si>
  <si>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</si>
  <si>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</si>
  <si>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</si>
  <si>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</si>
  <si>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</si>
  <si>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</si>
  <si>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</si>
  <si>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</si>
  <si>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</si>
  <si>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</si>
  <si>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</si>
  <si>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</si>
  <si>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</si>
  <si>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</si>
  <si>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</si>
  <si>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</si>
  <si>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</si>
  <si>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</si>
  <si>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</si>
  <si>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</si>
  <si>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</si>
  <si>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</si>
  <si>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</si>
  <si>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</si>
  <si>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</si>
  <si>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</si>
  <si>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</si>
  <si>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</si>
  <si>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</si>
  <si>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</si>
  <si>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</si>
  <si>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</si>
  <si>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</si>
  <si>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</si>
  <si>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</si>
  <si>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</si>
  <si>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</si>
  <si>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</si>
  <si>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</si>
  <si>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</si>
  <si>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</si>
  <si>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</si>
  <si>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</si>
  <si>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</si>
  <si>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</si>
  <si>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</si>
  <si>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</si>
  <si>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</si>
  <si>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</si>
  <si>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</si>
  <si>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</si>
  <si>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</si>
  <si>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</si>
  <si>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</si>
  <si>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</si>
  <si>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</si>
  <si>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</si>
  <si>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</si>
  <si>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</si>
  <si>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</si>
  <si>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</si>
  <si>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</si>
  <si>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</si>
  <si>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</si>
  <si>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</si>
  <si>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</si>
  <si>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</si>
  <si>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</si>
  <si>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</si>
  <si>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</si>
  <si>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</si>
  <si>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</si>
  <si>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</si>
  <si>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</si>
  <si>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</si>
  <si>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</si>
  <si>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</si>
  <si>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</si>
  <si>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</si>
  <si>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</si>
  <si>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</si>
  <si>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</si>
  <si>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</si>
  <si>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</si>
  <si>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</si>
  <si>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</si>
  <si>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</si>
  <si>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</si>
  <si>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</si>
  <si>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</si>
  <si>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</si>
  <si>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</si>
  <si>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</si>
  <si>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</si>
  <si>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</si>
  <si>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</si>
  <si>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</si>
  <si>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</si>
  <si>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</si>
  <si>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</si>
  <si>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</si>
  <si>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</si>
  <si>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</si>
  <si>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</si>
  <si>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</si>
  <si>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</si>
  <si>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</si>
  <si>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</si>
  <si>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</si>
  <si>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</si>
  <si>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</si>
  <si>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</si>
  <si>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</si>
  <si>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</si>
  <si>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</si>
  <si>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</si>
  <si>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</si>
  <si>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</si>
  <si>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</si>
  <si>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</si>
  <si>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</si>
  <si>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</si>
  <si>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</si>
  <si>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</si>
  <si>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</si>
  <si>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</si>
  <si>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</si>
  <si>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</si>
  <si>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</si>
  <si>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</si>
  <si>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</si>
  <si>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</si>
  <si>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</si>
  <si>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</si>
  <si>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</si>
  <si>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</si>
  <si>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</si>
  <si>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</si>
  <si>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</si>
  <si>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</si>
  <si>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</si>
  <si>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</si>
  <si>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</si>
  <si>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</si>
  <si>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</si>
  <si>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</si>
  <si>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</si>
  <si>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</si>
  <si>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</si>
  <si>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</si>
  <si>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</si>
  <si>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</si>
  <si>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</si>
  <si>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</si>
  <si>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</si>
  <si>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</si>
  <si>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</si>
  <si>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</si>
  <si>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</si>
  <si>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</si>
  <si>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</si>
  <si>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</si>
  <si>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</si>
  <si>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</si>
  <si>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</si>
  <si>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</si>
  <si>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</si>
  <si>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</si>
  <si>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</si>
  <si>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</si>
  <si>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</si>
  <si>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</si>
  <si>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</si>
  <si>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</si>
  <si>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</si>
  <si>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</si>
  <si>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</si>
  <si>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</si>
  <si>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</si>
  <si>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</si>
  <si>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</si>
  <si>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</si>
  <si>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</si>
  <si>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</si>
  <si>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</si>
  <si>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</si>
  <si>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</si>
  <si>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</si>
  <si>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</si>
  <si>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</si>
  <si>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</si>
  <si>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</si>
  <si>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</si>
  <si>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</si>
  <si>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</si>
  <si>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</si>
  <si>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</si>
  <si>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</si>
  <si>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</si>
  <si>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</si>
  <si>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</si>
  <si>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</si>
  <si>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</si>
  <si>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</si>
  <si>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</si>
  <si>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</si>
  <si>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</si>
  <si>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</si>
  <si>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</si>
  <si>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</si>
  <si>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</si>
  <si>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</si>
  <si>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</si>
  <si>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</si>
  <si>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</si>
  <si>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</si>
  <si>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</si>
  <si>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</si>
  <si>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</si>
  <si>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</si>
  <si>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</si>
  <si>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</si>
  <si>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</si>
  <si>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</si>
  <si>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</si>
  <si>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</si>
  <si>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</si>
  <si>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</si>
  <si>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</si>
  <si>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</si>
  <si>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</si>
  <si>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</si>
  <si>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</si>
  <si>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</si>
  <si>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</si>
  <si>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</si>
  <si>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</si>
  <si>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</si>
  <si>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</si>
  <si>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</si>
  <si>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</si>
  <si>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</si>
  <si>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</si>
  <si>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</si>
  <si>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</si>
  <si>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</si>
  <si>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</si>
  <si>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</si>
  <si>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</si>
  <si>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</si>
  <si>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</si>
  <si>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</si>
  <si>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</si>
  <si>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</si>
  <si>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</si>
  <si>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</si>
  <si>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</si>
  <si>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</si>
  <si>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</si>
  <si>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</si>
  <si>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</si>
  <si>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</si>
  <si>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</si>
  <si>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</si>
  <si>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</si>
  <si>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</si>
  <si>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</si>
  <si>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</si>
  <si>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</si>
  <si>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</si>
  <si>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</si>
  <si>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</si>
  <si>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</si>
  <si>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</si>
  <si>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</si>
  <si>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</si>
  <si>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</si>
  <si>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</si>
  <si>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</si>
  <si>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</si>
  <si>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</si>
  <si>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</si>
  <si>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</si>
  <si>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</si>
  <si>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</si>
  <si>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</si>
  <si>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</si>
  <si>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</si>
  <si>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</si>
  <si>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</si>
  <si>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</si>
  <si>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</si>
  <si>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</si>
  <si>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</si>
  <si>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</si>
  <si>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</si>
  <si>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</si>
  <si>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</si>
  <si>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</si>
  <si>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</si>
  <si>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</si>
  <si>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</si>
  <si>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</si>
  <si>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</si>
  <si>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</si>
  <si>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</si>
  <si>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</si>
  <si>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</si>
  <si>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</si>
  <si>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</si>
  <si>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</si>
  <si>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</si>
  <si>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</si>
  <si>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</si>
  <si>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</si>
  <si>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</si>
  <si>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</si>
  <si>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</si>
  <si>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</si>
  <si>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</si>
  <si>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</si>
  <si>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</si>
  <si>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</si>
  <si>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</si>
  <si>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</si>
  <si>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</si>
  <si>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</si>
  <si>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</si>
  <si>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</si>
  <si>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</si>
  <si>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</si>
  <si>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</si>
  <si>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</si>
  <si>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</si>
  <si>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</si>
  <si>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</si>
  <si>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</si>
  <si>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</si>
  <si>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</si>
  <si>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</si>
  <si>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</si>
  <si>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</si>
  <si>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</si>
  <si>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</si>
  <si>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</si>
  <si>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</si>
  <si>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</si>
  <si>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</si>
  <si>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</si>
  <si>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</si>
  <si>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</si>
  <si>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</si>
  <si>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</si>
  <si>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</si>
  <si>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</si>
  <si>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</si>
  <si>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</si>
  <si>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</si>
  <si>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</si>
  <si>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</si>
  <si>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</si>
  <si>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</si>
  <si>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</si>
  <si>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</si>
  <si>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</si>
  <si>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</si>
  <si>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</si>
  <si>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</si>
  <si>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</si>
  <si>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</si>
  <si>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</si>
  <si>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</si>
  <si>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</si>
  <si>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</si>
  <si>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</si>
  <si>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</si>
  <si>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</si>
  <si>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</si>
  <si>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</si>
  <si>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</si>
  <si>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</si>
  <si>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</si>
  <si>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</si>
  <si>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</si>
  <si>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</si>
  <si>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</si>
  <si>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</si>
  <si>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</si>
  <si>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</si>
  <si>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</si>
  <si>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</si>
  <si>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</si>
  <si>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</si>
  <si>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</si>
  <si>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</si>
  <si>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</si>
  <si>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</si>
  <si>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</si>
  <si>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</si>
  <si>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</si>
  <si>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</si>
  <si>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</si>
  <si>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</si>
  <si>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</si>
  <si>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</si>
  <si>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</si>
  <si>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</si>
  <si>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</si>
  <si>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</si>
  <si>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</si>
  <si>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</si>
  <si>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</si>
  <si>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</si>
  <si>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</si>
  <si>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</si>
  <si>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</si>
  <si>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</si>
  <si>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</si>
  <si>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</si>
  <si>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</si>
  <si>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</si>
  <si>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</si>
  <si>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</si>
  <si>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</si>
  <si>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</si>
  <si>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</si>
  <si>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</si>
  <si>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</si>
  <si>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</si>
  <si>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</si>
  <si>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</si>
  <si>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</si>
  <si>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</si>
  <si>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</si>
  <si>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</si>
  <si>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</si>
  <si>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</si>
  <si>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</si>
  <si>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</si>
  <si>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</si>
  <si>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</si>
  <si>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</si>
  <si>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</si>
  <si>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</si>
  <si>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</si>
  <si>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</si>
  <si>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</si>
  <si>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</si>
  <si>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</si>
  <si>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</si>
  <si>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</si>
  <si>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</si>
  <si>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</si>
  <si>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</si>
  <si>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</si>
  <si>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</si>
  <si>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</si>
  <si>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</si>
  <si>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</si>
  <si>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</si>
  <si>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</si>
  <si>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</si>
  <si>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</si>
  <si>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</si>
  <si>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</si>
  <si>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</si>
  <si>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</si>
  <si>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</si>
  <si>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</si>
  <si>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</si>
  <si>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</si>
  <si>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</si>
  <si>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</si>
  <si>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</si>
  <si>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</si>
  <si>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</si>
  <si>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</si>
  <si>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</si>
  <si>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</si>
  <si>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</si>
  <si>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</si>
  <si>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</si>
  <si>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</si>
  <si>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</si>
  <si>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</si>
  <si>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</si>
  <si>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</si>
  <si>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</si>
  <si>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</si>
  <si>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</si>
  <si>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</si>
  <si>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</si>
  <si>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</si>
  <si>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</si>
  <si>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</si>
  <si>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</si>
  <si>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</si>
  <si>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</si>
  <si>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</si>
  <si>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</si>
  <si>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</si>
  <si>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</si>
  <si>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</si>
  <si>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</si>
  <si>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</si>
  <si>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</si>
  <si>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</si>
  <si>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</si>
  <si>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</si>
  <si>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</si>
  <si>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</si>
  <si>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</si>
  <si>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</si>
  <si>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</si>
  <si>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</si>
  <si>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</si>
  <si>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</si>
  <si>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</si>
  <si>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</si>
  <si>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</si>
  <si>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</si>
  <si>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</si>
  <si>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</si>
  <si>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</si>
  <si>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</si>
  <si>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</si>
  <si>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</si>
  <si>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</si>
  <si>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</si>
  <si>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</si>
  <si>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</si>
  <si>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</si>
  <si>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</si>
  <si>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</si>
  <si>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</si>
  <si>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</si>
  <si>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</si>
  <si>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</si>
  <si>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</si>
  <si>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</si>
  <si>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</si>
  <si>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</si>
  <si>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</si>
  <si>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</si>
  <si>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</si>
  <si>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</si>
  <si>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</si>
  <si>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</si>
  <si>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</si>
  <si>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</si>
  <si>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</si>
  <si>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</si>
  <si>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</si>
  <si>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</si>
  <si>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</si>
  <si>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</si>
  <si>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</si>
  <si>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</si>
  <si>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</si>
  <si>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</si>
  <si>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</si>
  <si>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</si>
  <si>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</si>
  <si>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</si>
  <si>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</si>
  <si>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</si>
  <si>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</si>
  <si>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</si>
  <si>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</si>
  <si>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</si>
  <si>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</si>
  <si>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</si>
  <si>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</si>
  <si>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</si>
  <si>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</si>
  <si>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</si>
  <si>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</si>
  <si>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</si>
  <si>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</si>
  <si>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</si>
  <si>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</si>
  <si>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</si>
  <si>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</si>
  <si>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</si>
  <si>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</si>
  <si>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</si>
  <si>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</si>
  <si>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</si>
  <si>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</si>
  <si>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</si>
  <si>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</si>
  <si>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</si>
  <si>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</si>
  <si>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</si>
  <si>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</si>
  <si>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</si>
  <si>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</si>
  <si>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</si>
  <si>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</si>
  <si>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</si>
  <si>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</si>
  <si>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</si>
  <si>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</si>
  <si>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</si>
  <si>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</si>
  <si>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</si>
  <si>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</si>
  <si>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</si>
  <si>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</si>
  <si>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</si>
  <si>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</si>
  <si>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</si>
  <si>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</si>
  <si>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</si>
  <si>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</si>
  <si>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</si>
  <si>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</si>
  <si>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</si>
  <si>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</si>
  <si>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</si>
  <si>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</si>
  <si>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</si>
  <si>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</si>
  <si>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</si>
  <si>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</si>
  <si>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</si>
  <si>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</si>
  <si>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</si>
  <si>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</si>
  <si>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</si>
  <si>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</si>
  <si>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</si>
  <si>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</si>
  <si>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</si>
  <si>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</si>
  <si>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</si>
  <si>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</si>
  <si>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</si>
  <si>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</si>
  <si>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</si>
  <si>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</si>
  <si>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</si>
  <si>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</si>
  <si>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</si>
  <si>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</si>
  <si>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</si>
  <si>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</si>
  <si>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</si>
  <si>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</si>
  <si>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</si>
  <si>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</si>
  <si>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</si>
  <si>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</si>
  <si>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</si>
  <si>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</si>
  <si>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</si>
  <si>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</si>
  <si>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</si>
  <si>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</si>
  <si>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</si>
  <si>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</si>
  <si>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</si>
  <si>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</si>
  <si>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</si>
  <si>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</si>
  <si>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</si>
  <si>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</si>
  <si>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</si>
  <si>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</si>
  <si>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</si>
  <si>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</si>
  <si>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</si>
  <si>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</si>
  <si>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</si>
  <si>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</si>
  <si>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</si>
  <si>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</si>
  <si>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</si>
  <si>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</si>
  <si>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</si>
  <si>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</si>
  <si>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</si>
  <si>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</si>
  <si>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</si>
  <si>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</si>
  <si>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</si>
  <si>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</si>
  <si>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</si>
  <si>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</si>
  <si>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</si>
  <si>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</si>
  <si>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</si>
  <si>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</si>
  <si>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</si>
  <si>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</si>
  <si>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</si>
  <si>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</si>
  <si>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</si>
  <si>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</si>
  <si>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</si>
  <si>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</si>
  <si>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</si>
  <si>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</si>
  <si>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</si>
  <si>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</si>
  <si>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</si>
  <si>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</si>
  <si>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</si>
  <si>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</si>
  <si>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</si>
  <si>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</si>
  <si>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</si>
  <si>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</si>
  <si>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</si>
  <si>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</si>
  <si>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</si>
  <si>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</si>
  <si>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</si>
  <si>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</si>
  <si>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</si>
  <si>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</si>
  <si>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</si>
  <si>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</si>
  <si>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</si>
  <si>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</si>
  <si>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</si>
  <si>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</si>
  <si>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</si>
  <si>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</si>
  <si>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</si>
  <si>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</si>
  <si>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</si>
  <si>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</si>
  <si>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</si>
  <si>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</si>
  <si>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</si>
  <si>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</si>
  <si>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</si>
  <si>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</si>
  <si>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</si>
  <si>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</si>
  <si>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</si>
  <si>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</si>
  <si>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</si>
  <si>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</si>
  <si>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</si>
  <si>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</si>
  <si>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</si>
  <si>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</si>
  <si>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</si>
  <si>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</si>
  <si>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</si>
  <si>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</si>
  <si>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</si>
  <si>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</si>
  <si>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</si>
  <si>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</si>
  <si>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</si>
  <si>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</si>
  <si>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</si>
  <si>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</si>
  <si>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</si>
  <si>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</si>
  <si>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</si>
  <si>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</si>
  <si>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</si>
  <si>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</si>
  <si>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</si>
  <si>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</si>
  <si>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</si>
  <si>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</si>
  <si>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</si>
  <si>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</si>
  <si>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</si>
  <si>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</si>
  <si>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</si>
  <si>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</si>
  <si>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</si>
  <si>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</si>
  <si>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</si>
  <si>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</si>
  <si>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</si>
  <si>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</si>
  <si>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</si>
  <si>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</si>
  <si>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</si>
  <si>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</si>
  <si>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</si>
  <si>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</si>
  <si>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</si>
  <si>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</si>
  <si>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</si>
  <si>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</si>
  <si>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</si>
  <si>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</si>
  <si>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</si>
  <si>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</si>
  <si>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</si>
  <si>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</si>
  <si>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</si>
  <si>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</si>
  <si>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</si>
  <si>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</si>
  <si>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</si>
  <si>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</si>
  <si>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</si>
  <si>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</si>
  <si>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</si>
  <si>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</si>
  <si>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</si>
  <si>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</si>
  <si>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</si>
  <si>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</si>
  <si>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</si>
  <si>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</si>
  <si>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</si>
  <si>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</si>
  <si>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</si>
  <si>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</si>
  <si>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</si>
  <si>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</si>
  <si>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</si>
  <si>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</si>
  <si>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</si>
  <si>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</si>
  <si>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</si>
  <si>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</si>
  <si>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</si>
  <si>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</si>
  <si>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</si>
  <si>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</si>
  <si>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</si>
  <si>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</si>
  <si>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</si>
  <si>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</si>
  <si>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</si>
  <si>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</si>
  <si>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</si>
  <si>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</si>
  <si>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</si>
  <si>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</si>
  <si>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</si>
  <si>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</si>
  <si>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</si>
  <si>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</si>
  <si>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</si>
  <si>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</si>
  <si>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</si>
  <si>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</si>
  <si>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</si>
  <si>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</si>
  <si>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</si>
  <si>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</si>
  <si>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</si>
  <si>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</si>
  <si>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</si>
  <si>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</si>
  <si>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</si>
  <si>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</si>
  <si>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</si>
  <si>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</si>
  <si>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</si>
  <si>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</si>
  <si>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</si>
  <si>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</si>
  <si>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</si>
  <si>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</si>
  <si>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</si>
  <si>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</si>
  <si>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</si>
  <si>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</si>
  <si>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</si>
  <si>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</si>
  <si>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</si>
  <si>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</si>
  <si>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</si>
  <si>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</si>
  <si>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</si>
  <si>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</si>
  <si>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</si>
  <si>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</si>
  <si>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</si>
  <si>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</si>
  <si>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</si>
  <si>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</si>
  <si>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</si>
  <si>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</si>
  <si>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</si>
  <si>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</si>
  <si>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</si>
  <si>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</si>
  <si>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</si>
  <si>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</si>
  <si>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</si>
  <si>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</si>
  <si>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</si>
  <si>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</si>
  <si>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</si>
  <si>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</si>
  <si>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</si>
  <si>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</si>
  <si>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</si>
  <si>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</si>
  <si>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</si>
  <si>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</si>
  <si>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</si>
  <si>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</si>
  <si>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</si>
  <si>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</si>
  <si>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</si>
  <si>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</si>
  <si>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</si>
  <si>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</si>
  <si>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</si>
  <si>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</si>
  <si>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</si>
  <si>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</si>
  <si>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</si>
  <si>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</si>
  <si>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</si>
  <si>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</si>
  <si>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</si>
  <si>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</si>
  <si>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</si>
  <si>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</si>
  <si>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</si>
  <si>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</si>
  <si>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</si>
  <si>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</si>
  <si>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</si>
  <si>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</si>
  <si>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</si>
  <si>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</si>
  <si>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</si>
  <si>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</si>
  <si>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</si>
  <si>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</si>
  <si>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</si>
  <si>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</si>
  <si>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</si>
  <si>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</si>
  <si>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</si>
  <si>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</si>
  <si>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</si>
  <si>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</si>
  <si>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</si>
  <si>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</si>
  <si>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</si>
  <si>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</si>
  <si>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</si>
  <si>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</si>
  <si>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</si>
  <si>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</si>
  <si>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</si>
  <si>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</si>
  <si>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</si>
  <si>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</si>
  <si>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</si>
  <si>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</si>
  <si>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</si>
  <si>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</si>
  <si>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</si>
  <si>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</si>
  <si>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</si>
  <si>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</si>
  <si>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</si>
  <si>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</si>
  <si>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</si>
  <si>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</si>
  <si>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</si>
  <si>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</si>
  <si>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</si>
  <si>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</si>
  <si>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</si>
  <si>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</si>
  <si>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</si>
  <si>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</si>
  <si>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</si>
  <si>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</si>
  <si>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</si>
  <si>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</si>
  <si>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</si>
  <si>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</si>
  <si>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</si>
  <si>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</si>
  <si>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</si>
  <si>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</si>
  <si>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</si>
  <si>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</si>
  <si>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</si>
  <si>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</si>
  <si>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</si>
  <si>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</si>
  <si>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</si>
  <si>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</si>
  <si>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</si>
  <si>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</si>
  <si>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</si>
  <si>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</si>
  <si>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</si>
  <si>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</si>
  <si>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</si>
  <si>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</si>
  <si>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</si>
  <si>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</si>
  <si>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</si>
  <si>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</si>
  <si>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</si>
  <si>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</si>
  <si>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</si>
  <si>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</si>
  <si>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</si>
  <si>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</si>
  <si>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</si>
  <si>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</si>
  <si>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</si>
  <si>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</si>
  <si>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</si>
  <si>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</si>
  <si>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</si>
  <si>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</si>
  <si>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</si>
  <si>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</si>
  <si>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</si>
  <si>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</si>
  <si>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</si>
  <si>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</si>
  <si>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</si>
  <si>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</si>
  <si>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</si>
  <si>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</si>
  <si>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</si>
  <si>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</si>
  <si>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</si>
  <si>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</si>
  <si>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</si>
  <si>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</si>
  <si>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</si>
  <si>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</si>
  <si>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</si>
  <si>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</si>
  <si>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</si>
  <si>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</si>
  <si>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</si>
  <si>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</si>
  <si>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</si>
  <si>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</si>
  <si>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</si>
  <si>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</si>
  <si>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</si>
  <si>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</si>
  <si>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</si>
  <si>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</si>
  <si>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</si>
  <si>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</si>
  <si>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</si>
  <si>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</si>
  <si>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</si>
  <si>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</si>
  <si>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</si>
  <si>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</si>
  <si>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</si>
  <si>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</si>
  <si>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</si>
  <si>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</si>
  <si>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</si>
  <si>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</si>
  <si>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</si>
  <si>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</si>
  <si>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</si>
  <si>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</si>
  <si>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</si>
  <si>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</si>
  <si>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</si>
  <si>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</si>
  <si>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</si>
  <si>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</si>
  <si>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</si>
  <si>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</si>
  <si>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</si>
  <si>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</si>
  <si>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</si>
  <si>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</si>
  <si>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</si>
  <si>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</si>
  <si>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</si>
  <si>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</si>
  <si>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</si>
  <si>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</si>
  <si>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</si>
  <si>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</si>
  <si>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</si>
  <si>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</si>
  <si>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</si>
  <si>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</si>
  <si>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</si>
  <si>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</si>
  <si>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</si>
  <si>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</si>
  <si>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</si>
  <si>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</si>
  <si>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</si>
  <si>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</si>
  <si>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</si>
  <si>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</si>
  <si>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</si>
  <si>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</si>
  <si>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</si>
  <si>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</si>
  <si>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</si>
  <si>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</si>
  <si>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</si>
  <si>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</si>
  <si>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</si>
  <si>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</si>
  <si>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</si>
  <si>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</si>
  <si>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</si>
  <si>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</si>
  <si>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</si>
  <si>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</si>
  <si>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</si>
  <si>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</si>
  <si>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</si>
  <si>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</si>
  <si>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</si>
  <si>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</si>
  <si>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</si>
  <si>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</si>
  <si>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</si>
  <si>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</si>
  <si>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</si>
  <si>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</si>
  <si>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</si>
  <si>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</si>
  <si>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</si>
  <si>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</si>
  <si>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</si>
  <si>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</si>
  <si>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</si>
  <si>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</si>
  <si>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</si>
  <si>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</si>
  <si>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</si>
  <si>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</si>
  <si>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</si>
  <si>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</si>
  <si>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</si>
  <si>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</si>
  <si>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</si>
  <si>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</si>
  <si>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</si>
  <si>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</si>
  <si>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</si>
  <si>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</si>
  <si>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</si>
  <si>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</si>
  <si>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</si>
  <si>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</si>
  <si>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</si>
  <si>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</si>
  <si>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</si>
  <si>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</si>
  <si>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</si>
  <si>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</si>
  <si>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</si>
  <si>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</si>
  <si>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</si>
  <si>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</si>
  <si>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</si>
  <si>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</si>
  <si>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</si>
  <si>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</si>
  <si>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</si>
  <si>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</si>
  <si>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</si>
  <si>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</si>
  <si>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</si>
  <si>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</si>
  <si>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</si>
  <si>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</si>
  <si>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</si>
  <si>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</si>
  <si>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</si>
  <si>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</si>
  <si>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</si>
  <si>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</si>
  <si>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</si>
  <si>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</si>
  <si>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</si>
  <si>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</si>
  <si>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</si>
  <si>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</si>
  <si>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</si>
  <si>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</si>
  <si>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</si>
  <si>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</si>
  <si>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</si>
  <si>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</si>
  <si>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</si>
  <si>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</si>
  <si>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</si>
  <si>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</si>
  <si>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</si>
  <si>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</si>
  <si>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</si>
  <si>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</si>
  <si>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</si>
  <si>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</si>
  <si>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</si>
  <si>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</si>
  <si>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</si>
  <si>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</si>
  <si>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</si>
  <si>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</si>
  <si>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</si>
  <si>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</si>
  <si>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</si>
  <si>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</si>
  <si>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</si>
  <si>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</si>
  <si>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</si>
  <si>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</si>
  <si>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</si>
  <si>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</si>
  <si>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</si>
  <si>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</si>
  <si>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</si>
  <si>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</si>
  <si>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</si>
  <si>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</si>
  <si>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</si>
  <si>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</si>
  <si>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</si>
  <si>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</si>
  <si>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</si>
  <si>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</si>
  <si>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</si>
  <si>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</si>
  <si>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</si>
  <si>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</si>
  <si>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</si>
  <si>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</si>
  <si>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</si>
  <si>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</si>
  <si>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</si>
  <si>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</si>
  <si>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</si>
  <si>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</si>
  <si>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</si>
  <si>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</si>
  <si>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</si>
  <si>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</si>
  <si>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</si>
  <si>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</si>
  <si>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</si>
  <si>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</si>
  <si>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</si>
  <si>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</si>
  <si>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</si>
  <si>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</si>
  <si>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</si>
  <si>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</si>
  <si>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</si>
  <si>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</si>
  <si>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</si>
  <si>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</si>
  <si>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</si>
  <si>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</si>
  <si>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</si>
  <si>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</si>
  <si>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</si>
  <si>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</si>
  <si>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</si>
  <si>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</si>
  <si>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</si>
  <si>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</si>
  <si>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</si>
  <si>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</si>
  <si>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</si>
  <si>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</si>
  <si>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</si>
  <si>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</si>
  <si>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</si>
  <si>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</si>
  <si>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</si>
  <si>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</si>
  <si>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</si>
  <si>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</si>
  <si>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</si>
  <si>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</si>
  <si>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</si>
  <si>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</si>
  <si>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</si>
  <si>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</si>
  <si>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</si>
  <si>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</si>
  <si>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</si>
  <si>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</si>
  <si>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</si>
  <si>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</si>
  <si>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</si>
  <si>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</si>
  <si>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</si>
  <si>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</si>
  <si>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</si>
  <si>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</si>
  <si>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</si>
  <si>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</si>
  <si>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</si>
  <si>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</si>
  <si>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</si>
  <si>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</si>
  <si>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</si>
  <si>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</si>
  <si>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</si>
  <si>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</si>
  <si>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</si>
  <si>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</si>
  <si>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</si>
  <si>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</si>
  <si>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</si>
  <si>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</si>
  <si>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</si>
  <si>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</si>
  <si>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</si>
  <si>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</si>
  <si>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</si>
  <si>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</si>
  <si>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</si>
  <si>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</si>
  <si>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</si>
  <si>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</si>
  <si>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</si>
  <si>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</si>
  <si>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</si>
  <si>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</si>
  <si>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</si>
  <si>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</si>
  <si>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</si>
  <si>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</si>
  <si>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</si>
  <si>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</si>
  <si>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</si>
  <si>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</si>
  <si>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</si>
  <si>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</si>
  <si>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</si>
  <si>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</si>
  <si>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</si>
  <si>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</si>
  <si>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</si>
  <si>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</si>
  <si>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</si>
  <si>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</si>
  <si>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</si>
  <si>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</si>
  <si>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</si>
  <si>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</si>
  <si>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</si>
  <si>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</si>
  <si>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</si>
  <si>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</si>
  <si>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</si>
  <si>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</si>
  <si>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</si>
  <si>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</si>
  <si>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</si>
  <si>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</si>
  <si>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</si>
  <si>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</si>
  <si>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</si>
  <si>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</si>
  <si>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</si>
  <si>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</si>
  <si>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</si>
  <si>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</si>
  <si>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</si>
  <si>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</si>
  <si>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</si>
  <si>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</si>
  <si>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</si>
  <si>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</si>
  <si>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</si>
  <si>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</si>
  <si>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</si>
  <si>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</si>
  <si>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</si>
  <si>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</si>
  <si>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</si>
  <si>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</si>
  <si>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</si>
  <si>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</si>
  <si>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</si>
  <si>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</si>
  <si>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</si>
  <si>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</si>
  <si>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</si>
  <si>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</si>
  <si>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</si>
  <si>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</si>
  <si>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</si>
  <si>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</si>
  <si>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</si>
  <si>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</si>
  <si>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</si>
  <si>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</si>
  <si>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</si>
  <si>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</si>
  <si>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</si>
  <si>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</si>
  <si>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</si>
  <si>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</si>
  <si>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</si>
  <si>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</si>
  <si>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</si>
  <si>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</si>
  <si>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</si>
  <si>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</si>
  <si>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</si>
  <si>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</si>
  <si>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</si>
  <si>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</si>
  <si>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</si>
  <si>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</si>
  <si>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</si>
  <si>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</si>
  <si>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</si>
  <si>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</si>
  <si>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</si>
  <si>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</si>
  <si>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</si>
  <si>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</si>
  <si>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</si>
  <si>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</si>
  <si>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</si>
  <si>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</si>
  <si>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</si>
  <si>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</si>
  <si>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</si>
  <si>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</si>
  <si>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</si>
  <si>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</si>
  <si>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</si>
  <si>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</si>
  <si>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</si>
  <si>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</si>
  <si>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</si>
  <si>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</si>
  <si>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</si>
  <si>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</si>
  <si>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</si>
  <si>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</si>
  <si>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</si>
  <si>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</si>
  <si>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</si>
  <si>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</si>
  <si>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</si>
  <si>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</si>
  <si>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</si>
  <si>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</si>
  <si>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</si>
  <si>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</si>
  <si>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</si>
  <si>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</si>
  <si>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</si>
  <si>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</si>
  <si>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</si>
  <si>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</si>
  <si>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</si>
  <si>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</si>
  <si>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</si>
  <si>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</si>
  <si>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</si>
  <si>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</si>
  <si>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</si>
  <si>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</si>
  <si>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</si>
  <si>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</si>
  <si>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</si>
  <si>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</si>
  <si>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</si>
  <si>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</si>
  <si>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</si>
  <si>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</si>
  <si>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</si>
  <si>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</si>
  <si>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</si>
  <si>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</si>
  <si>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</si>
  <si>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</si>
  <si>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</si>
  <si>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</si>
  <si>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</si>
  <si>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</si>
  <si>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</si>
  <si>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</si>
  <si>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</si>
  <si>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</si>
  <si>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</si>
  <si>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</si>
  <si>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</si>
  <si>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</si>
  <si>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</si>
  <si>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</si>
  <si>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</si>
  <si>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</si>
  <si>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</si>
  <si>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</si>
  <si>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</si>
  <si>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</si>
  <si>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</si>
  <si>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</si>
  <si>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</si>
  <si>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</si>
  <si>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</si>
  <si>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</si>
  <si>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</si>
  <si>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</si>
  <si>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</si>
  <si>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</si>
  <si>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</si>
  <si>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</si>
  <si>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</si>
  <si>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</si>
  <si>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</si>
  <si>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</si>
  <si>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</si>
  <si>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</si>
  <si>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</si>
  <si>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</si>
  <si>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</si>
  <si>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</si>
  <si>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</si>
  <si>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</si>
  <si>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</si>
  <si>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</si>
  <si>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</si>
  <si>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</si>
  <si>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</si>
  <si>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</si>
  <si>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</si>
  <si>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</si>
  <si>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</si>
  <si>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</si>
  <si>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</si>
  <si>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</si>
  <si>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</si>
  <si>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</si>
  <si>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</si>
  <si>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</si>
  <si>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</si>
  <si>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</si>
  <si>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</si>
  <si>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</si>
  <si>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</si>
  <si>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</si>
  <si>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</si>
  <si>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</si>
  <si>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</si>
  <si>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</si>
  <si>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</si>
  <si>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</si>
  <si>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</si>
  <si>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</si>
  <si>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</si>
  <si>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</si>
  <si>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</si>
  <si>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</si>
  <si>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</si>
  <si>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</si>
  <si>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</si>
  <si>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</si>
  <si>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</si>
  <si>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</si>
  <si>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</si>
  <si>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</si>
  <si>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</si>
  <si>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</si>
  <si>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</si>
  <si>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</si>
  <si>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</si>
  <si>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</si>
  <si>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</si>
  <si>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</si>
  <si>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</si>
  <si>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</si>
  <si>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</si>
  <si>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</si>
  <si>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</si>
  <si>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</si>
  <si>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</si>
  <si>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</si>
  <si>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</si>
  <si>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</si>
  <si>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</si>
  <si>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</si>
  <si>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</si>
  <si>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</si>
  <si>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</si>
  <si>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</si>
  <si>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</si>
  <si>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</si>
  <si>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</si>
  <si>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</si>
  <si>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</si>
  <si>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</si>
  <si>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</si>
  <si>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</si>
  <si>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</si>
  <si>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</si>
  <si>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</si>
  <si>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</si>
  <si>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</si>
  <si>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</si>
  <si>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</si>
  <si>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</si>
  <si>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</si>
  <si>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</si>
  <si>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</si>
  <si>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</si>
  <si>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</si>
  <si>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</si>
  <si>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</si>
  <si>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</si>
  <si>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</si>
  <si>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</si>
  <si>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</si>
  <si>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</si>
  <si>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</si>
  <si>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</si>
  <si>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</si>
  <si>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</si>
  <si>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</si>
  <si>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</si>
  <si>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</si>
  <si>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</si>
  <si>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</si>
  <si>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</si>
  <si>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</si>
  <si>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</si>
  <si>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</si>
  <si>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</si>
  <si>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</si>
  <si>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</si>
  <si>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</si>
  <si>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</si>
  <si>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</si>
  <si>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</si>
  <si>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</si>
  <si>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</si>
  <si>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</si>
  <si>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</si>
  <si>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</si>
  <si>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</si>
  <si>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</si>
  <si>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</si>
  <si>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</si>
  <si>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</si>
  <si>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</si>
  <si>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</si>
  <si>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</si>
  <si>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</si>
  <si>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</si>
  <si>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</si>
  <si>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</si>
  <si>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</si>
  <si>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</si>
  <si>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</si>
  <si>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</si>
  <si>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</si>
  <si>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</si>
  <si>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</si>
  <si>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</si>
  <si>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</si>
  <si>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</si>
  <si>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</si>
  <si>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</si>
  <si>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</si>
  <si>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</si>
  <si>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</si>
  <si>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</si>
  <si>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</si>
  <si>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</si>
  <si>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</si>
  <si>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</si>
  <si>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</si>
  <si>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</si>
  <si>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</si>
  <si>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</si>
  <si>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</si>
  <si>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</si>
  <si>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</si>
  <si>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</si>
  <si>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</si>
  <si>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</si>
  <si>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</si>
  <si>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</si>
  <si>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</si>
  <si>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</si>
  <si>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</si>
  <si>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</si>
  <si>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</si>
  <si>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</si>
  <si>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</si>
  <si>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</si>
  <si>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</si>
  <si>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</si>
  <si>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</si>
  <si>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</si>
  <si>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</si>
  <si>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</si>
  <si>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</si>
  <si>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</si>
  <si>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</si>
  <si>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</si>
  <si>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</si>
  <si>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</si>
  <si>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</si>
  <si>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</si>
  <si>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</si>
  <si>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</si>
  <si>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</si>
  <si>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</si>
  <si>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</si>
  <si>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</si>
  <si>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</si>
  <si>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</si>
  <si>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</si>
  <si>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</si>
  <si>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</si>
  <si>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</si>
  <si>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</si>
  <si>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</si>
  <si>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</si>
  <si>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</si>
  <si>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</si>
  <si>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</si>
  <si>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</si>
  <si>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</si>
  <si>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</si>
  <si>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</si>
  <si>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</si>
  <si>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</si>
  <si>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</si>
  <si>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</si>
  <si>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</si>
  <si>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</si>
  <si>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</si>
  <si>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</si>
  <si>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</si>
  <si>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</si>
  <si>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</si>
  <si>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</si>
  <si>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</si>
  <si>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</si>
  <si>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</si>
  <si>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</si>
  <si>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</si>
  <si>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</si>
  <si>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</si>
  <si>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</si>
  <si>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</si>
  <si>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</si>
  <si>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</si>
  <si>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</si>
  <si>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</si>
  <si>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</si>
  <si>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</si>
  <si>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</si>
  <si>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</si>
  <si>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</si>
  <si>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</si>
  <si>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</si>
  <si>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</si>
  <si>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</si>
  <si>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</si>
  <si>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</si>
  <si>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</si>
  <si>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</si>
  <si>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</si>
  <si>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</si>
  <si>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</si>
  <si>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</si>
  <si>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</si>
  <si>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</si>
  <si>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</si>
  <si>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</si>
  <si>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</si>
  <si>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</si>
  <si>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</si>
  <si>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</si>
  <si>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</si>
  <si>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</si>
  <si>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</si>
  <si>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</si>
  <si>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</si>
  <si>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</si>
  <si>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</si>
  <si>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</si>
  <si>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</si>
  <si>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</si>
  <si>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</si>
  <si>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</si>
  <si>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</si>
  <si>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</si>
  <si>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</si>
  <si>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</si>
  <si>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</si>
  <si>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</si>
  <si>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</si>
  <si>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</si>
  <si>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</si>
  <si>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</si>
  <si>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</si>
  <si>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</si>
  <si>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</si>
  <si>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</si>
  <si>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</si>
  <si>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</si>
  <si>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</si>
  <si>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</si>
  <si>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</si>
  <si>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</si>
  <si>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</si>
  <si>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</si>
  <si>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</si>
  <si>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</si>
  <si>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</si>
  <si>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</si>
  <si>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</si>
  <si>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</si>
  <si>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</si>
  <si>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</si>
  <si>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</si>
  <si>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</si>
  <si>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</si>
  <si>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</si>
  <si>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</si>
  <si>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</si>
  <si>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</si>
  <si>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</si>
  <si>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</si>
  <si>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</si>
  <si>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</si>
  <si>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</si>
  <si>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</si>
  <si>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</si>
  <si>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</si>
  <si>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</si>
  <si>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</si>
  <si>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</si>
  <si>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</si>
  <si>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</si>
  <si>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</si>
  <si>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</si>
  <si>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</si>
  <si>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</si>
  <si>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</si>
  <si>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</si>
  <si>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</si>
  <si>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</si>
  <si>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</si>
  <si>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</si>
  <si>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</si>
  <si>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</si>
  <si>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</si>
  <si>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</si>
  <si>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</si>
  <si>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</si>
  <si>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</si>
  <si>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</si>
  <si>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</si>
  <si>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</si>
  <si>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</si>
  <si>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</si>
  <si>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</si>
  <si>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</si>
  <si>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</si>
  <si>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</si>
  <si>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</si>
  <si>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</si>
  <si>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</si>
  <si>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</si>
  <si>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</si>
  <si>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</si>
  <si>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</si>
  <si>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</si>
  <si>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</si>
  <si>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</si>
  <si>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</si>
  <si>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</si>
  <si>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</si>
  <si>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</si>
  <si>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</si>
  <si>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</si>
  <si>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</si>
  <si>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</si>
  <si>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</si>
  <si>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</si>
  <si>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</si>
  <si>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</si>
  <si>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</si>
  <si>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</si>
  <si>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</si>
  <si>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</si>
  <si>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</si>
  <si>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</si>
  <si>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</si>
  <si>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</si>
  <si>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</si>
  <si>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</si>
  <si>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</si>
  <si>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</si>
  <si>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</si>
  <si>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</si>
  <si>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</si>
  <si>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</si>
  <si>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</si>
  <si>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</si>
  <si>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</si>
  <si>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</si>
  <si>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</si>
  <si>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</si>
  <si>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</si>
  <si>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</si>
  <si>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</si>
  <si>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</si>
  <si>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</si>
  <si>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</si>
  <si>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</si>
  <si>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</si>
  <si>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</si>
  <si>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</si>
  <si>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</si>
  <si>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</si>
  <si>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</si>
  <si>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</si>
  <si>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</si>
  <si>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</si>
  <si>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</si>
  <si>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</si>
  <si>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</si>
  <si>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</si>
  <si>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</si>
  <si>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</si>
  <si>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</si>
  <si>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</si>
  <si>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</si>
  <si>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</si>
  <si>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</si>
  <si>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</si>
  <si>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</si>
  <si>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</si>
  <si>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</si>
  <si>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</si>
  <si>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</si>
  <si>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</si>
  <si>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</si>
  <si>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</si>
  <si>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</si>
  <si>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</si>
  <si>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</si>
  <si>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</si>
  <si>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</si>
  <si>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</si>
  <si>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</si>
  <si>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</si>
  <si>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</si>
  <si>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</si>
  <si>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</si>
  <si>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</si>
  <si>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</si>
  <si>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</si>
  <si>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</si>
  <si>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</si>
  <si>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</si>
  <si>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</si>
  <si>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</si>
  <si>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</si>
  <si>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</si>
  <si>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</si>
  <si>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</si>
  <si>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</si>
  <si>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</si>
  <si>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</si>
  <si>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</si>
  <si>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</si>
  <si>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</si>
  <si>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</si>
  <si>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</si>
  <si>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</si>
  <si>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</si>
  <si>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</si>
  <si>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</si>
  <si>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</si>
  <si>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</si>
  <si>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</si>
  <si>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</si>
  <si>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</si>
  <si>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</si>
  <si>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</si>
  <si>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</si>
  <si>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</si>
  <si>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</si>
  <si>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</si>
  <si>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</si>
  <si>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</si>
  <si>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</si>
  <si>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</si>
  <si>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</si>
  <si>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</si>
  <si>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</si>
  <si>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</si>
  <si>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</si>
  <si>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</si>
  <si>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</si>
  <si>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</si>
  <si>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</si>
  <si>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</si>
  <si>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</si>
  <si>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</si>
  <si>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</si>
  <si>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</si>
  <si>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</si>
  <si>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</si>
  <si>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</si>
  <si>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</si>
  <si>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</si>
  <si>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</si>
  <si>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</si>
  <si>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</si>
  <si>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</si>
  <si>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</si>
  <si>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</si>
  <si>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</si>
  <si>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</si>
  <si>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</si>
  <si>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</si>
  <si>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</si>
  <si>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</si>
  <si>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</si>
  <si>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</si>
  <si>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</si>
  <si>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</si>
  <si>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</si>
  <si>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</si>
  <si>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</si>
  <si>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</si>
  <si>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</si>
  <si>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</si>
  <si>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</si>
  <si>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</si>
  <si>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</si>
  <si>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</si>
  <si>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</si>
  <si>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</si>
  <si>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</si>
  <si>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</si>
  <si>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</si>
  <si>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</si>
  <si>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</si>
  <si>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</si>
  <si>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</si>
  <si>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</si>
  <si>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</si>
  <si>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</si>
  <si>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</si>
  <si>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</si>
  <si>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</si>
  <si>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</si>
  <si>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</si>
  <si>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</si>
  <si>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</si>
  <si>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</si>
  <si>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</si>
  <si>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</si>
  <si>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</si>
  <si>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</si>
  <si>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</si>
  <si>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</si>
  <si>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</si>
  <si>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</si>
  <si>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</si>
  <si>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</si>
  <si>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</si>
  <si>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</si>
  <si>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</si>
  <si>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</si>
  <si>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</si>
  <si>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</si>
  <si>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</si>
  <si>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</si>
  <si>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</si>
  <si>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</si>
  <si>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</si>
  <si>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</si>
  <si>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</si>
  <si>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</si>
  <si>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</si>
  <si>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</si>
  <si>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</si>
  <si>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</si>
  <si>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</si>
  <si>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</si>
  <si>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</si>
  <si>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</si>
  <si>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</si>
  <si>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</si>
  <si>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</si>
  <si>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</si>
  <si>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</si>
  <si>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</si>
  <si>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</si>
  <si>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</si>
  <si>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</si>
  <si>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</si>
  <si>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</si>
  <si>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</si>
  <si>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</si>
  <si>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</si>
  <si>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</si>
  <si>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</si>
  <si>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</si>
  <si>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</si>
  <si>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</si>
  <si>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</si>
  <si>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</si>
  <si>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</si>
  <si>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</si>
  <si>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</si>
  <si>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</si>
  <si>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</si>
  <si>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</si>
  <si>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</si>
  <si>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</si>
  <si>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</si>
  <si>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</si>
  <si>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</si>
  <si>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</si>
  <si>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</si>
  <si>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</si>
  <si>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</si>
  <si>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</si>
  <si>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</si>
  <si>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</si>
  <si>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</si>
  <si>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</si>
  <si>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</si>
  <si>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</si>
  <si>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</si>
  <si>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</si>
  <si>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</si>
  <si>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</si>
  <si>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</si>
  <si>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</si>
  <si>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</si>
  <si>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</si>
  <si>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</si>
  <si>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</si>
  <si>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</si>
  <si>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</si>
  <si>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</si>
  <si>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</si>
  <si>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</si>
  <si>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</si>
  <si>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</si>
  <si>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</si>
  <si>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</si>
  <si>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</si>
  <si>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</si>
  <si>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</si>
  <si>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</si>
  <si>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</si>
  <si>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</si>
  <si>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</si>
  <si>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</si>
  <si>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</si>
  <si>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</si>
  <si>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</si>
  <si>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</si>
  <si>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</si>
  <si>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</si>
  <si>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</si>
  <si>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</si>
  <si>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</si>
  <si>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</si>
  <si>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</si>
  <si>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</si>
  <si>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</si>
  <si>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</si>
  <si>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</si>
  <si>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</si>
  <si>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</si>
  <si>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</si>
  <si>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</si>
  <si>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</si>
  <si>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</si>
  <si>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</si>
  <si>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</si>
  <si>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</si>
  <si>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</si>
  <si>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</si>
  <si>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</si>
  <si>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</si>
  <si>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</si>
  <si>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</si>
  <si>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</si>
  <si>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</si>
  <si>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</si>
  <si>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</si>
  <si>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</si>
  <si>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</si>
  <si>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</si>
  <si>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</si>
  <si>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</si>
  <si>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</si>
  <si>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</si>
  <si>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</si>
  <si>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</si>
  <si>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</si>
  <si>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</si>
  <si>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</si>
  <si>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</si>
  <si>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</si>
  <si>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</si>
  <si>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</si>
  <si>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</si>
  <si>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</si>
  <si>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</si>
  <si>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</si>
  <si>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</si>
  <si>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</si>
  <si>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</si>
  <si>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</si>
  <si>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</si>
  <si>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</si>
  <si>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</si>
  <si>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</si>
  <si>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</si>
  <si>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</si>
  <si>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</si>
  <si>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</si>
  <si>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</si>
  <si>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</si>
  <si>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</si>
  <si>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</si>
  <si>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</si>
  <si>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</si>
  <si>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</si>
  <si>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</si>
  <si>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</si>
  <si>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</si>
  <si>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</si>
  <si>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</si>
  <si>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</si>
  <si>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</si>
  <si>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</si>
  <si>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</si>
  <si>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</si>
  <si>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</si>
  <si>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</si>
  <si>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</si>
  <si>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</si>
  <si>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</si>
  <si>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</si>
  <si>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</si>
  <si>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</si>
  <si>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</si>
  <si>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</si>
  <si>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</si>
  <si>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</si>
  <si>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</si>
  <si>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</si>
  <si>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</si>
  <si>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</si>
  <si>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</si>
  <si>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</si>
  <si>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</si>
  <si>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</si>
  <si>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</si>
  <si>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</si>
  <si>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</si>
  <si>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</si>
  <si>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</si>
  <si>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</si>
  <si>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</si>
  <si>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</si>
  <si>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</si>
  <si>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</si>
  <si>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</si>
  <si>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</si>
  <si>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</si>
  <si>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</si>
  <si>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</si>
  <si>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</si>
  <si>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</si>
  <si>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</si>
  <si>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</si>
  <si>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</si>
  <si>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</si>
  <si>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</si>
  <si>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</si>
  <si>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</si>
  <si>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</si>
  <si>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</si>
  <si>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</si>
  <si>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</si>
  <si>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</si>
  <si>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</si>
  <si>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</si>
  <si>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</si>
  <si>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</si>
  <si>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</si>
  <si>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</si>
  <si>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</si>
  <si>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</si>
  <si>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</si>
  <si>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</si>
  <si>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</si>
  <si>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</si>
  <si>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</si>
  <si>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</si>
  <si>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</si>
  <si>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</si>
  <si>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</si>
  <si>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</si>
  <si>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</si>
  <si>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</si>
  <si>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</si>
  <si>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</si>
  <si>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</si>
  <si>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</si>
  <si>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</si>
  <si>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</si>
  <si>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</si>
  <si>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</si>
  <si>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</si>
  <si>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</si>
  <si>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</si>
  <si>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</si>
  <si>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</si>
  <si>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</si>
  <si>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</si>
  <si>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</si>
  <si>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</si>
  <si>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</si>
  <si>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</si>
  <si>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</si>
  <si>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</si>
  <si>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</si>
  <si>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</si>
  <si>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</si>
  <si>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</si>
  <si>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</si>
  <si>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</si>
  <si>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</si>
  <si>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</si>
  <si>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</si>
  <si>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</si>
  <si>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</si>
  <si>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</si>
  <si>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</si>
  <si>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</si>
  <si>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</si>
  <si>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</si>
  <si>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</si>
  <si>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</si>
  <si>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</si>
  <si>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</si>
  <si>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</si>
  <si>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</si>
  <si>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</si>
  <si>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</si>
  <si>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</si>
  <si>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</si>
  <si>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</si>
  <si>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</si>
  <si>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</si>
  <si>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</si>
  <si>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</si>
  <si>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</si>
  <si>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</si>
  <si>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</si>
  <si>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</si>
  <si>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</si>
  <si>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</si>
  <si>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</si>
  <si>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</si>
  <si>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</si>
  <si>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</si>
  <si>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</si>
  <si>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</si>
  <si>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</si>
  <si>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</si>
  <si>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</si>
  <si>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</si>
  <si>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</si>
  <si>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</si>
  <si>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</si>
  <si>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</si>
  <si>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</si>
  <si>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</si>
  <si>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</si>
  <si>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</si>
  <si>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</si>
  <si>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</si>
  <si>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</si>
  <si>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</si>
  <si>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</si>
  <si>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</si>
  <si>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</si>
  <si>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</si>
  <si>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</si>
  <si>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</si>
  <si>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</si>
  <si>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</si>
  <si>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</si>
  <si>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</si>
  <si>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</si>
  <si>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</si>
  <si>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</si>
  <si>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</si>
  <si>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</si>
  <si>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</si>
  <si>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</si>
  <si>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</si>
  <si>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</si>
  <si>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</si>
  <si>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</si>
  <si>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</si>
  <si>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</si>
  <si>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</si>
  <si>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</si>
  <si>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</si>
  <si>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</si>
  <si>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</si>
  <si>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</si>
  <si>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</si>
  <si>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</si>
  <si>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</si>
  <si>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</si>
  <si>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</si>
  <si>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</si>
  <si>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</si>
  <si>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</si>
  <si>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</si>
  <si>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</si>
  <si>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</si>
  <si>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</si>
  <si>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</si>
  <si>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</si>
  <si>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</si>
  <si>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</si>
  <si>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</si>
  <si>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</si>
  <si>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</si>
  <si>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</si>
  <si>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</si>
  <si>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</si>
  <si>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</si>
  <si>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</si>
  <si>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</si>
  <si>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</si>
  <si>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</si>
  <si>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</si>
  <si>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</si>
  <si>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</si>
  <si>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</si>
  <si>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</si>
  <si>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</si>
  <si>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</si>
  <si>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</si>
  <si>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</si>
  <si>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</si>
  <si>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</si>
  <si>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</si>
  <si>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</si>
  <si>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</si>
  <si>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</si>
  <si>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</si>
  <si>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</si>
  <si>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</si>
  <si>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</si>
  <si>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</si>
  <si>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</si>
  <si>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</si>
  <si>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</si>
  <si>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</si>
  <si>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</si>
  <si>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</si>
  <si>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</si>
  <si>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</si>
  <si>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</si>
  <si>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</si>
  <si>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</si>
  <si>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</si>
  <si>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</si>
  <si>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</si>
  <si>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</si>
  <si>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</si>
  <si>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</si>
  <si>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</si>
  <si>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</si>
  <si>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</si>
  <si>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</si>
  <si>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</si>
  <si>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</si>
  <si>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</si>
  <si>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</si>
  <si>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</si>
  <si>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</si>
  <si>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</si>
  <si>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</si>
  <si>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</si>
  <si>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</si>
  <si>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</si>
  <si>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</si>
  <si>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</si>
  <si>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</si>
  <si>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</si>
  <si>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</si>
  <si>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</si>
  <si>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</si>
  <si>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</si>
  <si>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</si>
  <si>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</si>
  <si>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</si>
  <si>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</si>
  <si>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</si>
  <si>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</si>
  <si>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</si>
  <si>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</si>
  <si>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</si>
  <si>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</si>
  <si>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</si>
  <si>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</si>
  <si>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</si>
  <si>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</si>
  <si>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</si>
  <si>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</si>
  <si>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</si>
  <si>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</si>
  <si>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</si>
  <si>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</si>
  <si>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</si>
  <si>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</si>
  <si>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</si>
  <si>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</si>
  <si>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</si>
  <si>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</si>
  <si>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</si>
  <si>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</si>
  <si>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</si>
  <si>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</si>
  <si>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</si>
  <si>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</si>
  <si>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</si>
  <si>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</si>
  <si>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</si>
  <si>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</si>
  <si>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</si>
  <si>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</si>
  <si>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</si>
  <si>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</si>
  <si>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</si>
  <si>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</si>
  <si>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</si>
  <si>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</si>
  <si>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</si>
  <si>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</si>
  <si>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</si>
  <si>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</si>
  <si>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</si>
  <si>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</si>
  <si>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</si>
  <si>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</si>
  <si>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</si>
  <si>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</si>
  <si>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</si>
  <si>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</si>
  <si>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</si>
  <si>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</si>
  <si>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</si>
  <si>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</si>
  <si>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</si>
  <si>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</si>
  <si>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</si>
  <si>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</si>
  <si>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</si>
  <si>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</si>
  <si>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</si>
  <si>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</si>
  <si>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</si>
  <si>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</si>
  <si>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</si>
  <si>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</si>
  <si>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</si>
  <si>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</si>
  <si>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</si>
  <si>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</si>
  <si>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</si>
  <si>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</si>
  <si>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</si>
  <si>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</si>
  <si>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</si>
  <si>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</si>
  <si>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</si>
  <si>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</si>
  <si>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</si>
  <si>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</si>
  <si>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</si>
  <si>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</si>
  <si>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</si>
  <si>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</si>
  <si>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</si>
  <si>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</si>
  <si>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</si>
  <si>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</si>
  <si>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</si>
  <si>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</si>
  <si>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</si>
  <si>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</si>
  <si>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</si>
  <si>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</si>
  <si>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</si>
  <si>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</si>
  <si>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</si>
  <si>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</si>
  <si>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</si>
  <si>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</si>
  <si>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</si>
  <si>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</si>
  <si>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</si>
  <si>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</si>
  <si>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</si>
  <si>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</si>
  <si>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</si>
  <si>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</si>
  <si>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</si>
  <si>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</si>
  <si>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</si>
  <si>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</si>
  <si>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</si>
  <si>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</si>
  <si>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</si>
  <si>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</si>
  <si>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</si>
  <si>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</si>
  <si>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</si>
  <si>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</si>
  <si>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</si>
  <si>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</si>
  <si>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</si>
  <si>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</si>
  <si>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</si>
  <si>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</si>
  <si>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</si>
  <si>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</si>
  <si>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</si>
  <si>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</si>
  <si>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</si>
  <si>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</si>
  <si>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</si>
  <si>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</si>
  <si>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</si>
  <si>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</si>
  <si>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</si>
  <si>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</si>
  <si>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</si>
  <si>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</si>
  <si>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</si>
  <si>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</si>
  <si>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</si>
  <si>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</si>
  <si>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</si>
  <si>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</si>
  <si>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</si>
  <si>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</si>
  <si>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</si>
  <si>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</si>
  <si>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</si>
  <si>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</si>
  <si>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</si>
  <si>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</si>
  <si>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</si>
  <si>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</si>
  <si>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</si>
  <si>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</si>
  <si>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</si>
  <si>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</si>
  <si>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</si>
  <si>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</si>
  <si>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</si>
  <si>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</si>
  <si>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</si>
  <si>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</si>
  <si>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</si>
  <si>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</si>
  <si>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</si>
  <si>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</si>
  <si>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</si>
  <si>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</si>
  <si>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</si>
  <si>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</si>
  <si>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</si>
  <si>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</si>
  <si>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</si>
  <si>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</si>
  <si>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</si>
  <si>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</si>
  <si>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</si>
  <si>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</si>
  <si>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</si>
  <si>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</si>
  <si>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</si>
  <si>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</si>
  <si>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</si>
  <si>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</si>
  <si>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</si>
  <si>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</si>
  <si>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</si>
  <si>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</si>
  <si>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</si>
  <si>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</si>
  <si>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</si>
  <si>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</si>
  <si>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</si>
  <si>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</si>
  <si>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</si>
  <si>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</si>
  <si>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</si>
  <si>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</si>
  <si>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</si>
  <si>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</si>
  <si>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</si>
  <si>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</si>
  <si>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</si>
  <si>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</si>
  <si>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</si>
  <si>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</si>
  <si>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</si>
  <si>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</si>
  <si>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</si>
  <si>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</si>
  <si>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</si>
  <si>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</si>
  <si>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</si>
  <si>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</si>
  <si>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</si>
  <si>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</si>
  <si>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</si>
  <si>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</si>
  <si>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</si>
  <si>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</si>
  <si>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</si>
  <si>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</si>
  <si>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</si>
  <si>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</si>
  <si>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</si>
  <si>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</si>
  <si>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</si>
  <si>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</si>
  <si>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</si>
  <si>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</si>
  <si>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</si>
  <si>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</si>
  <si>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</si>
  <si>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</si>
  <si>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</si>
  <si>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</si>
  <si>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</si>
  <si>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</si>
  <si>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</si>
  <si>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</si>
  <si>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</si>
  <si>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</si>
  <si>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</si>
  <si>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</si>
  <si>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</si>
  <si>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</si>
  <si>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</si>
  <si>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</si>
  <si>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</si>
  <si>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</si>
  <si>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</si>
  <si>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</si>
  <si>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</si>
  <si>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</si>
  <si>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</si>
  <si>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</si>
  <si>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</si>
  <si>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</si>
  <si>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</si>
  <si>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</si>
  <si>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</si>
  <si>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</si>
  <si>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</si>
  <si>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</si>
  <si>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</si>
  <si>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</si>
  <si>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</si>
  <si>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</si>
  <si>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</si>
  <si>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</si>
  <si>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</si>
  <si>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</si>
  <si>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</si>
  <si>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</si>
  <si>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</si>
  <si>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</si>
  <si>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</si>
  <si>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</si>
  <si>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</si>
  <si>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</si>
  <si>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</si>
  <si>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</si>
  <si>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</si>
  <si>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</si>
  <si>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</si>
  <si>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</si>
  <si>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</si>
  <si>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</si>
  <si>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</si>
  <si>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</si>
  <si>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</si>
  <si>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</si>
  <si>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</si>
  <si>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</si>
  <si>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</si>
  <si>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</si>
  <si>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</si>
  <si>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</si>
  <si>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</si>
  <si>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</si>
  <si>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</si>
  <si>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</si>
  <si>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</si>
  <si>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</si>
  <si>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</si>
  <si>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</si>
  <si>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</si>
  <si>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</si>
  <si>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</si>
  <si>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</si>
  <si>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</si>
  <si>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</si>
  <si>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</si>
  <si>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</si>
  <si>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</si>
  <si>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</si>
  <si>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</si>
  <si>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</si>
  <si>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</si>
  <si>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</si>
  <si>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</si>
  <si>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</si>
  <si>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</si>
  <si>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</si>
  <si>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</si>
  <si>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</si>
  <si>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</si>
  <si>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</si>
  <si>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</si>
  <si>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</si>
  <si>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</si>
  <si>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</si>
  <si>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</si>
  <si>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</si>
  <si>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</si>
  <si>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</si>
  <si>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</si>
  <si>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</si>
  <si>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</si>
  <si>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</si>
  <si>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</si>
  <si>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</si>
  <si>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</si>
  <si>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</si>
  <si>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</si>
  <si>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</si>
  <si>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</si>
  <si>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</si>
  <si>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</si>
  <si>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</si>
  <si>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</si>
  <si>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</si>
  <si>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</si>
  <si>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</si>
  <si>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</si>
  <si>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</si>
  <si>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</si>
  <si>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</si>
  <si>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</si>
  <si>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</si>
  <si>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</si>
  <si>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</si>
  <si>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</si>
  <si>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</si>
  <si>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</si>
  <si>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</si>
  <si>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</si>
  <si>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</si>
  <si>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</si>
  <si>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</si>
  <si>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</si>
  <si>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</si>
  <si>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</si>
  <si>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</si>
  <si>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</si>
  <si>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</si>
  <si>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</si>
  <si>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</si>
  <si>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</si>
  <si>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</si>
  <si>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</si>
  <si>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</si>
  <si>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</si>
  <si>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</si>
  <si>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</si>
  <si>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</si>
  <si>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</si>
  <si>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</si>
  <si>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</si>
  <si>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</si>
  <si>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</si>
  <si>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</si>
  <si>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</si>
  <si>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</si>
  <si>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</si>
  <si>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</si>
  <si>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</si>
  <si>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</si>
  <si>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</si>
  <si>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</si>
  <si>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</si>
  <si>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</si>
  <si>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</si>
  <si>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</si>
  <si>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</si>
  <si>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</si>
  <si>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</si>
  <si>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</si>
  <si>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</si>
  <si>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</si>
  <si>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</si>
  <si>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</si>
  <si>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</si>
  <si>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</si>
  <si>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</si>
  <si>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</si>
  <si>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</si>
  <si>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</si>
  <si>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</si>
  <si>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</si>
  <si>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</si>
  <si>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</si>
  <si>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</si>
  <si>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</si>
  <si>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</si>
  <si>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</si>
  <si>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</si>
  <si>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</si>
  <si>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</si>
  <si>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</si>
  <si>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</si>
  <si>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</si>
  <si>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</si>
  <si>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</si>
  <si>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</si>
  <si>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</si>
  <si>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</si>
  <si>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</si>
  <si>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</si>
  <si>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</si>
  <si>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</si>
  <si>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</si>
  <si>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</si>
  <si>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</si>
  <si>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</si>
  <si>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</si>
  <si>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</si>
  <si>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</si>
  <si>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</si>
  <si>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</si>
  <si>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</si>
  <si>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</si>
  <si>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</si>
  <si>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</si>
  <si>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</si>
  <si>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</si>
  <si>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</si>
  <si>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</si>
  <si>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</si>
  <si>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</si>
  <si>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</si>
  <si>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</si>
  <si>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</si>
  <si>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</si>
  <si>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</si>
  <si>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</si>
  <si>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</si>
  <si>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</si>
  <si>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</si>
  <si>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</si>
  <si>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</si>
  <si>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</si>
  <si>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</si>
  <si>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</si>
  <si>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</si>
  <si>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</si>
  <si>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</si>
  <si>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</si>
  <si>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</si>
  <si>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</si>
  <si>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</si>
  <si>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</si>
  <si>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</si>
  <si>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</si>
  <si>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</si>
  <si>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</si>
  <si>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</si>
  <si>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</si>
  <si>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</si>
  <si>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</si>
  <si>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</si>
  <si>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</si>
  <si>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</si>
  <si>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</si>
  <si>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</si>
  <si>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</si>
  <si>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</si>
  <si>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</si>
  <si>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</si>
  <si>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</si>
  <si>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</si>
  <si>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</si>
  <si>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</si>
  <si>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</si>
  <si>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</si>
  <si>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</si>
  <si>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</si>
  <si>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</si>
  <si>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</si>
  <si>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</si>
  <si>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</si>
  <si>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</si>
  <si>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</si>
  <si>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</si>
  <si>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</si>
  <si>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</si>
  <si>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</si>
  <si>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</si>
  <si>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</si>
  <si>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</si>
  <si>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</si>
  <si>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</si>
  <si>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</si>
  <si>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</si>
  <si>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</si>
  <si>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</si>
  <si>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</si>
  <si>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</si>
  <si>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</si>
  <si>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</si>
  <si>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</si>
  <si>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</si>
  <si>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</si>
  <si>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</si>
  <si>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</si>
  <si>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</si>
  <si>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</si>
  <si>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</si>
  <si>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</si>
  <si>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</si>
  <si>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</si>
  <si>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</si>
  <si>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</si>
  <si>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</si>
  <si>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</si>
  <si>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</si>
  <si>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</si>
  <si>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</si>
  <si>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</si>
  <si>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</si>
  <si>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</si>
  <si>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</si>
  <si>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</si>
  <si>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</si>
  <si>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</si>
  <si>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</si>
  <si>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</si>
  <si>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</si>
  <si>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</si>
  <si>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</si>
  <si>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</si>
  <si>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</si>
  <si>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</si>
  <si>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</si>
  <si>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</si>
  <si>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</si>
  <si>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</si>
  <si>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</si>
  <si>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</si>
  <si>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</si>
  <si>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</si>
  <si>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</si>
  <si>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</si>
  <si>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</si>
  <si>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</si>
  <si>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</si>
  <si>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</si>
  <si>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</si>
  <si>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</si>
  <si>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</si>
  <si>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</si>
  <si>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</si>
  <si>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</si>
  <si>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</si>
  <si>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</si>
  <si>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</si>
  <si>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</si>
  <si>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</si>
  <si>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</si>
  <si>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</si>
  <si>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</si>
  <si>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</si>
  <si>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</si>
  <si>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</si>
  <si>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</si>
  <si>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</si>
  <si>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</si>
  <si>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</si>
  <si>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</si>
  <si>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</si>
  <si>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</si>
  <si>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</si>
  <si>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</si>
  <si>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</si>
  <si>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</si>
  <si>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</si>
  <si>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</si>
  <si>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</si>
  <si>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</si>
  <si>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</si>
  <si>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</si>
  <si>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</si>
  <si>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</si>
  <si>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</si>
  <si>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</si>
  <si>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</si>
  <si>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</si>
  <si>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</si>
  <si>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</si>
  <si>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</si>
  <si>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</si>
  <si>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</si>
  <si>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</si>
  <si>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</si>
  <si>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</si>
  <si>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</si>
  <si>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</si>
  <si>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</si>
  <si>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</si>
  <si>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</si>
  <si>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</si>
  <si>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</si>
  <si>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</si>
  <si>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</si>
  <si>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</si>
  <si>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</si>
  <si>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</si>
  <si>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</si>
  <si>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</si>
  <si>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</si>
  <si>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</si>
  <si>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</si>
  <si>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</si>
  <si>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</si>
  <si>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</si>
  <si>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</si>
  <si>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</si>
  <si>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</si>
  <si>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</si>
  <si>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</si>
  <si>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</si>
  <si>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</si>
  <si>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</si>
  <si>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</si>
  <si>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</si>
  <si>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</si>
  <si>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</si>
  <si>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</si>
  <si>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</si>
  <si>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</si>
  <si>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</si>
  <si>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</si>
  <si>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</si>
  <si>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</si>
  <si>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</si>
  <si>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</si>
  <si>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</si>
  <si>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</si>
  <si>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</si>
  <si>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</si>
  <si>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</si>
  <si>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</si>
  <si>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</si>
  <si>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</si>
  <si>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</si>
  <si>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</si>
  <si>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</si>
  <si>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</si>
  <si>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</si>
  <si>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</si>
  <si>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</si>
  <si>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</si>
  <si>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</si>
  <si>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</si>
  <si>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</si>
  <si>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</si>
  <si>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</si>
  <si>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</si>
  <si>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</si>
  <si>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</si>
  <si>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</si>
  <si>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</si>
  <si>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</si>
  <si>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</si>
  <si>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</si>
  <si>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</si>
  <si>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</si>
  <si>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</si>
  <si>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</si>
  <si>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</si>
  <si>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</si>
  <si>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</si>
  <si>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</si>
  <si>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</si>
  <si>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</si>
  <si>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</si>
  <si>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</si>
  <si>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</si>
  <si>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</si>
  <si>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</si>
  <si>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</si>
  <si>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</si>
  <si>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</si>
  <si>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</si>
  <si>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</si>
  <si>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</si>
  <si>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</si>
  <si>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</si>
  <si>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</si>
  <si>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</si>
  <si>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</si>
  <si>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</si>
  <si>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</si>
  <si>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</si>
  <si>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</si>
  <si>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</si>
  <si>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</si>
  <si>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</si>
  <si>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</si>
  <si>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</si>
  <si>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</si>
  <si>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</si>
  <si>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</si>
  <si>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</si>
  <si>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</si>
  <si>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</si>
  <si>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</si>
  <si>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</si>
  <si>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</si>
  <si>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</si>
  <si>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</si>
  <si>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</si>
  <si>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</si>
  <si>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</si>
  <si>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</si>
  <si>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</si>
  <si>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</si>
  <si>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</si>
  <si>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</si>
  <si>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</si>
  <si>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</si>
  <si>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</si>
  <si>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</si>
  <si>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</si>
  <si>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</si>
  <si>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</si>
  <si>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</si>
  <si>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</si>
  <si>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</si>
  <si>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</si>
  <si>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</si>
  <si>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</si>
  <si>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</si>
  <si>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</si>
  <si>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</si>
  <si>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</si>
  <si>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</si>
  <si>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</si>
  <si>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</si>
  <si>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</si>
  <si>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</si>
  <si>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</si>
  <si>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</si>
  <si>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</si>
  <si>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</si>
  <si>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</si>
  <si>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</si>
  <si>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</si>
  <si>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</si>
  <si>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</si>
  <si>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</si>
  <si>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</si>
  <si>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</si>
  <si>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</si>
  <si>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</si>
  <si>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</si>
  <si>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</si>
  <si>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</si>
  <si>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</si>
  <si>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</si>
  <si>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</si>
  <si>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</si>
  <si>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</si>
  <si>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</si>
  <si>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</si>
  <si>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</si>
  <si>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</si>
  <si>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</si>
  <si>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</si>
  <si>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</si>
  <si>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</si>
  <si>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</si>
  <si>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</si>
  <si>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</si>
  <si>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</si>
  <si>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</si>
  <si>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</si>
  <si>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</si>
  <si>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</si>
  <si>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</si>
  <si>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</si>
  <si>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</si>
  <si>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</si>
  <si>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</si>
  <si>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</si>
  <si>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</si>
  <si>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</si>
  <si>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</si>
  <si>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</si>
  <si>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</si>
  <si>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</si>
  <si>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</si>
  <si>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</si>
  <si>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</si>
  <si>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</si>
  <si>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</si>
  <si>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</si>
  <si>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</si>
  <si>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</si>
  <si>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</si>
  <si>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</si>
  <si>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</si>
  <si>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</si>
  <si>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</si>
  <si>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</si>
  <si>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</si>
  <si>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</si>
  <si>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</si>
  <si>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</si>
  <si>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</si>
  <si>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</si>
  <si>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</si>
  <si>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</si>
  <si>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</si>
  <si>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</si>
  <si>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</si>
  <si>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</si>
  <si>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</si>
  <si>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</si>
  <si>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</si>
  <si>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</si>
  <si>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</si>
  <si>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</si>
  <si>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</si>
  <si>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</si>
  <si>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</si>
  <si>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</si>
  <si>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</si>
  <si>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</si>
  <si>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</si>
  <si>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</si>
  <si>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</si>
  <si>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</si>
  <si>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</si>
  <si>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</si>
  <si>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</si>
  <si>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</si>
  <si>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</si>
  <si>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</si>
  <si>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</si>
  <si>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</si>
  <si>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</si>
  <si>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</si>
  <si>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</si>
  <si>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</si>
  <si>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</si>
  <si>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</si>
  <si>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</si>
  <si>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</si>
  <si>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</si>
  <si>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</si>
  <si>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</si>
  <si>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</si>
  <si>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</si>
  <si>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</si>
  <si>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</si>
  <si>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</si>
  <si>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</si>
  <si>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</si>
  <si>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</si>
  <si>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</si>
  <si>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</si>
  <si>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</si>
  <si>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</si>
  <si>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</si>
  <si>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</si>
  <si>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</si>
  <si>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</si>
  <si>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</si>
  <si>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</si>
  <si>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</si>
  <si>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</si>
  <si>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</si>
  <si>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</si>
  <si>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</si>
  <si>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</si>
  <si>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</si>
  <si>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</si>
  <si>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</si>
  <si>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</si>
  <si>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</si>
  <si>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</si>
  <si>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</si>
  <si>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</si>
  <si>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</si>
  <si>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</si>
  <si>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</si>
  <si>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</si>
  <si>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</si>
  <si>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</si>
  <si>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</si>
  <si>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</si>
  <si>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</si>
  <si>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</si>
  <si>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</si>
  <si>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</si>
  <si>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</si>
  <si>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</si>
  <si>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</si>
  <si>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</si>
  <si>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</si>
  <si>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</si>
  <si>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</si>
  <si>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</si>
  <si>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</si>
  <si>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</si>
  <si>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</si>
  <si>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</si>
  <si>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</si>
  <si>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</si>
  <si>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</si>
  <si>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</si>
  <si>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</si>
  <si>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</si>
  <si>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</si>
  <si>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</si>
  <si>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</si>
  <si>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</si>
  <si>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</si>
  <si>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</si>
  <si>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</si>
  <si>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</si>
  <si>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</si>
  <si>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</si>
  <si>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</si>
  <si>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</si>
  <si>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</si>
  <si>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</si>
  <si>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</si>
  <si>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</si>
  <si>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</si>
  <si>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</si>
  <si>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</si>
  <si>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</si>
  <si>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</si>
  <si>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</si>
  <si>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</si>
  <si>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</si>
  <si>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</si>
  <si>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</si>
  <si>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</si>
  <si>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</si>
  <si>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</si>
  <si>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</si>
  <si>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</si>
  <si>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</si>
  <si>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</si>
  <si>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</si>
  <si>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</si>
  <si>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</si>
  <si>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</si>
  <si>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</si>
  <si>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</si>
  <si>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</si>
  <si>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</si>
  <si>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</si>
  <si>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</si>
  <si>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</si>
  <si>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</si>
  <si>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</si>
  <si>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</si>
  <si>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</si>
  <si>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</si>
  <si>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</si>
  <si>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</si>
  <si>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</si>
  <si>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</si>
  <si>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</si>
  <si>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</si>
  <si>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</si>
  <si>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</si>
  <si>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</si>
  <si>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</si>
  <si>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</si>
  <si>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</si>
  <si>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</si>
  <si>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</si>
  <si>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</si>
  <si>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</si>
  <si>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</si>
  <si>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</si>
  <si>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</si>
  <si>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</si>
  <si>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</si>
  <si>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</si>
  <si>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</si>
  <si>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</si>
  <si>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</si>
  <si>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</si>
  <si>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</si>
  <si>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</si>
  <si>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</si>
  <si>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</si>
  <si>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</si>
  <si>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</si>
  <si>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</si>
  <si>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</si>
  <si>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</si>
  <si>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</si>
  <si>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</si>
  <si>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</si>
  <si>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</si>
  <si>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</si>
  <si>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</si>
  <si>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</si>
  <si>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</si>
  <si>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</si>
  <si>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</si>
  <si>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</si>
  <si>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</si>
  <si>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</si>
  <si>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</si>
  <si>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</si>
  <si>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</si>
  <si>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</si>
  <si>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</si>
  <si>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</si>
  <si>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</si>
  <si>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</si>
  <si>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</si>
  <si>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</si>
  <si>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</si>
  <si>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</si>
  <si>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</si>
  <si>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</si>
  <si>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</si>
  <si>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</si>
  <si>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</si>
  <si>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</si>
  <si>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</si>
  <si>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</si>
  <si>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</si>
  <si>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</si>
  <si>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</si>
  <si>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</si>
  <si>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</si>
  <si>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</si>
  <si>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</si>
  <si>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</si>
  <si>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</si>
  <si>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</si>
  <si>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</si>
  <si>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</si>
  <si>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</si>
  <si>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</si>
  <si>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</si>
  <si>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</si>
  <si>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</si>
  <si>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</si>
  <si>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</si>
  <si>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</si>
  <si>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</si>
  <si>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</si>
  <si>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</si>
  <si>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</si>
  <si>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</si>
  <si>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</si>
  <si>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</si>
  <si>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</si>
  <si>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</si>
  <si>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</si>
  <si>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</si>
  <si>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</si>
  <si>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</si>
  <si>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</si>
  <si>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</si>
  <si>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</si>
  <si>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</si>
  <si>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</si>
  <si>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</si>
  <si>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</si>
  <si>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</si>
  <si>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</si>
  <si>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</si>
  <si>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</si>
  <si>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</si>
  <si>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</si>
  <si>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</si>
  <si>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</si>
  <si>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</si>
  <si>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</si>
  <si>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</si>
  <si>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</si>
  <si>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</si>
  <si>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</si>
  <si>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</si>
  <si>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</si>
  <si>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</si>
  <si>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</si>
  <si>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</si>
  <si>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</si>
  <si>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</si>
  <si>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</si>
  <si>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</si>
  <si>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</si>
  <si>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</si>
  <si>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</si>
  <si>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</si>
  <si>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</si>
  <si>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</si>
  <si>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</si>
  <si>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</si>
  <si>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</si>
  <si>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</si>
  <si>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</si>
  <si>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</si>
  <si>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</si>
  <si>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</si>
  <si>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</si>
  <si>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</si>
  <si>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</si>
  <si>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</si>
  <si>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</si>
  <si>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</si>
  <si>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</si>
  <si>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</si>
  <si>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</si>
  <si>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</si>
  <si>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</si>
  <si>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</si>
  <si>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</si>
  <si>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</si>
  <si>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</si>
  <si>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</si>
  <si>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</si>
  <si>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</si>
  <si>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</si>
  <si>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</si>
  <si>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</si>
  <si>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</si>
  <si>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</si>
  <si>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</si>
  <si>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</si>
  <si>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</si>
  <si>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</si>
  <si>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</si>
  <si>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</si>
  <si>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</si>
  <si>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</si>
  <si>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</si>
  <si>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</si>
  <si>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</si>
  <si>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</si>
  <si>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</si>
  <si>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</si>
  <si>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</si>
  <si>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</si>
  <si>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</si>
  <si>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</si>
  <si>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</si>
  <si>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</si>
  <si>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</si>
  <si>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</si>
  <si>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</si>
  <si>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</si>
  <si>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</si>
  <si>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</si>
  <si>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</si>
  <si>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</si>
  <si>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</si>
  <si>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</si>
  <si>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</si>
  <si>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</si>
  <si>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</si>
  <si>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</si>
  <si>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</si>
  <si>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</si>
  <si>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</si>
  <si>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</si>
  <si>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</si>
  <si>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</si>
  <si>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</si>
  <si>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</si>
  <si>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</si>
  <si>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</si>
  <si>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</si>
  <si>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</si>
  <si>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</si>
  <si>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</si>
  <si>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</si>
  <si>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</si>
  <si>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</si>
  <si>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</si>
  <si>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</si>
  <si>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</si>
  <si>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</si>
  <si>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</si>
  <si>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</si>
  <si>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</si>
  <si>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</si>
  <si>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</si>
  <si>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</si>
  <si>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</si>
  <si>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</si>
  <si>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</si>
  <si>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</si>
  <si>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</si>
  <si>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</si>
  <si>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</si>
  <si>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</si>
  <si>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</si>
  <si>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</si>
  <si>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</si>
  <si>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</si>
  <si>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</si>
  <si>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</si>
  <si>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</si>
  <si>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</si>
  <si>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</si>
  <si>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</si>
  <si>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</si>
  <si>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</si>
  <si>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</si>
  <si>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</si>
  <si>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</si>
  <si>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</si>
  <si>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</si>
  <si>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</si>
  <si>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</si>
  <si>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</si>
  <si>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</si>
  <si>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</si>
  <si>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</si>
  <si>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</si>
  <si>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</si>
  <si>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</si>
  <si>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</si>
  <si>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</si>
  <si>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</si>
  <si>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</si>
  <si>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</si>
  <si>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</si>
  <si>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</si>
  <si>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</si>
  <si>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</si>
  <si>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</si>
  <si>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</si>
  <si>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</si>
  <si>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</si>
  <si>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</si>
  <si>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</si>
  <si>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</si>
  <si>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</si>
  <si>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</si>
  <si>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</si>
  <si>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</si>
  <si>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</si>
  <si>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</si>
  <si>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</si>
  <si>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</si>
  <si>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</si>
  <si>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</si>
  <si>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</si>
  <si>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</si>
  <si>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</si>
  <si>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</si>
  <si>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</si>
  <si>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</si>
  <si>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</si>
  <si>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</si>
  <si>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</si>
  <si>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</si>
  <si>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</si>
  <si>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</si>
  <si>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</si>
  <si>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</si>
  <si>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</si>
  <si>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</si>
  <si>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</si>
  <si>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</si>
  <si>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</si>
  <si>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</si>
  <si>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</si>
  <si>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</si>
  <si>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</si>
  <si>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</si>
  <si>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</si>
  <si>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</si>
  <si>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</si>
  <si>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</si>
  <si>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</si>
  <si>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</si>
  <si>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</si>
  <si>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</si>
  <si>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</si>
  <si>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</si>
  <si>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</si>
  <si>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</si>
  <si>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</si>
  <si>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</si>
  <si>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</si>
  <si>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</si>
  <si>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</si>
  <si>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</si>
  <si>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</si>
  <si>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</si>
  <si>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</si>
  <si>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</si>
  <si>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</si>
  <si>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</si>
  <si>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</si>
  <si>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</si>
  <si>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</si>
  <si>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</si>
  <si>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</si>
  <si>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</si>
  <si>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</si>
  <si>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</si>
  <si>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</si>
  <si>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</si>
  <si>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</si>
  <si>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</si>
  <si>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</si>
  <si>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</si>
  <si>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</si>
  <si>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</si>
  <si>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</si>
  <si>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</si>
  <si>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</si>
  <si>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</si>
  <si>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</si>
  <si>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</si>
  <si>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</si>
  <si>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</si>
  <si>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</si>
  <si>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</si>
  <si>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</si>
  <si>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</si>
  <si>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</si>
  <si>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</si>
  <si>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</si>
  <si>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</si>
  <si>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</si>
  <si>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</si>
  <si>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</si>
  <si>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</si>
  <si>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</si>
  <si>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</si>
  <si>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</si>
  <si>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</si>
  <si>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</si>
  <si>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</si>
  <si>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</si>
  <si>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</si>
  <si>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</si>
  <si>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</si>
  <si>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</si>
  <si>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</si>
  <si>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</si>
  <si>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</si>
  <si>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</si>
  <si>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</si>
  <si>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</si>
  <si>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</si>
  <si>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</si>
  <si>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</si>
  <si>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</si>
  <si>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</si>
  <si>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</si>
  <si>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</si>
  <si>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</si>
  <si>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</si>
  <si>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</si>
  <si>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</si>
  <si>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</si>
  <si>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</si>
  <si>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</si>
  <si>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</si>
  <si>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</si>
  <si>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</si>
  <si>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</si>
  <si>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</si>
  <si>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</si>
  <si>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</si>
  <si>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</si>
  <si>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</si>
  <si>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</si>
  <si>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</si>
  <si>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</si>
  <si>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</si>
  <si>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</si>
  <si>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</si>
  <si>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</si>
  <si>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</si>
  <si>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</si>
  <si>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</si>
  <si>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</si>
  <si>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</si>
  <si>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</si>
  <si>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</si>
  <si>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</si>
  <si>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</si>
  <si>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</si>
  <si>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</si>
  <si>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</si>
  <si>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</si>
  <si>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</si>
  <si>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</si>
  <si>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</si>
  <si>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</si>
  <si>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</si>
  <si>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</si>
  <si>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</si>
  <si>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</si>
  <si>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</si>
  <si>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</si>
  <si>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</si>
  <si>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</si>
  <si>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</si>
  <si>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</si>
  <si>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</si>
  <si>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</si>
  <si>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</si>
  <si>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</si>
  <si>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</si>
  <si>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</si>
  <si>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</si>
  <si>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</si>
  <si>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</si>
  <si>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</si>
  <si>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</si>
  <si>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</si>
  <si>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</si>
  <si>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</si>
  <si>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</si>
  <si>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</si>
  <si>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</si>
  <si>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</si>
  <si>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</si>
  <si>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</si>
  <si>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</si>
  <si>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</si>
  <si>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</si>
  <si>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</si>
  <si>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</si>
  <si>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</si>
  <si>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</si>
  <si>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</si>
  <si>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</si>
  <si>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</si>
  <si>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</si>
  <si>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</si>
  <si>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</si>
  <si>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</si>
  <si>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</si>
  <si>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</si>
  <si>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</si>
  <si>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</si>
  <si>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</si>
  <si>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</si>
  <si>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</si>
  <si>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</si>
  <si>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</si>
  <si>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</si>
  <si>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</si>
  <si>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</si>
  <si>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</si>
  <si>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</si>
  <si>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</si>
  <si>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</si>
  <si>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</si>
  <si>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</si>
  <si>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</si>
  <si>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</si>
  <si>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</si>
  <si>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</si>
  <si>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</si>
  <si>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</si>
  <si>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</si>
  <si>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</si>
  <si>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</si>
  <si>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</si>
  <si>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</si>
  <si>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</si>
  <si>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</si>
  <si>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</si>
  <si>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</si>
  <si>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</si>
  <si>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</si>
  <si>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</si>
  <si>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</si>
  <si>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</si>
  <si>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</si>
  <si>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</si>
  <si>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</si>
  <si>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</si>
  <si>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</si>
  <si>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</si>
  <si>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</si>
  <si>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</si>
  <si>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</si>
  <si>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</si>
  <si>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</si>
  <si>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</si>
  <si>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</si>
  <si>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</si>
  <si>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</si>
  <si>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</si>
  <si>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</si>
  <si>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</si>
  <si>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</si>
  <si>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</si>
  <si>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</si>
  <si>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</si>
  <si>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</si>
  <si>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</si>
  <si>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</si>
  <si>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</si>
  <si>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</si>
  <si>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</si>
  <si>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</si>
  <si>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</si>
  <si>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</si>
  <si>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</si>
  <si>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</si>
  <si>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</si>
  <si>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</si>
  <si>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</si>
  <si>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</si>
  <si>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</si>
  <si>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</si>
  <si>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</si>
  <si>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</si>
  <si>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</si>
  <si>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</si>
  <si>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</si>
  <si>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</si>
  <si>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</si>
  <si>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</si>
  <si>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</si>
  <si>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</si>
  <si>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</si>
  <si>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</si>
  <si>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</si>
  <si>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</si>
  <si>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</si>
  <si>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</si>
  <si>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</si>
  <si>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</si>
  <si>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</si>
  <si>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</si>
  <si>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</si>
  <si>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</si>
  <si>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</si>
  <si>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</si>
  <si>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</si>
  <si>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</si>
  <si>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</si>
  <si>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</si>
  <si>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</si>
  <si>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</si>
  <si>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</si>
  <si>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</si>
  <si>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</si>
  <si>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</si>
  <si>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</si>
  <si>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</si>
  <si>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</si>
  <si>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</si>
  <si>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</si>
  <si>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</si>
  <si>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</si>
  <si>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</si>
  <si>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</si>
  <si>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</si>
  <si>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</si>
  <si>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</si>
  <si>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</si>
  <si>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</si>
  <si>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</si>
  <si>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</si>
  <si>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</si>
  <si>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</si>
  <si>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</si>
  <si>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</si>
  <si>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</si>
  <si>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</si>
  <si>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</si>
  <si>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</si>
  <si>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</si>
  <si>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</si>
  <si>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</si>
  <si>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</si>
  <si>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</si>
  <si>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</si>
  <si>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</si>
  <si>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</si>
  <si>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</si>
  <si>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</si>
  <si>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</si>
  <si>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</si>
  <si>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</si>
  <si>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</si>
  <si>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</si>
  <si>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</si>
  <si>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</si>
  <si>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</si>
  <si>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</si>
  <si>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</si>
  <si>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</si>
  <si>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</si>
  <si>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</si>
  <si>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</si>
  <si>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</si>
  <si>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</si>
  <si>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</si>
  <si>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</si>
  <si>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</si>
  <si>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</si>
  <si>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</si>
  <si>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</si>
  <si>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</si>
  <si>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</si>
  <si>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</si>
  <si>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</si>
  <si>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</si>
  <si>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</si>
  <si>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</si>
  <si>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</si>
  <si>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</si>
  <si>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</si>
  <si>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</si>
  <si>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</si>
  <si>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</si>
  <si>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</si>
  <si>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</si>
  <si>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</si>
  <si>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</si>
  <si>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</si>
  <si>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</si>
  <si>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</si>
  <si>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</si>
  <si>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</si>
  <si>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</si>
  <si>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</si>
  <si>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</si>
  <si>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</si>
  <si>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</si>
  <si>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</si>
  <si>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</si>
  <si>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</si>
  <si>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</si>
  <si>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</si>
  <si>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</si>
  <si>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</si>
  <si>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</si>
  <si>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</si>
  <si>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</si>
  <si>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</si>
  <si>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</si>
  <si>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</si>
  <si>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</si>
  <si>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</si>
  <si>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</si>
  <si>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</si>
  <si>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</si>
  <si>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</si>
  <si>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</si>
  <si>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</si>
  <si>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</si>
  <si>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</si>
  <si>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</si>
  <si>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</si>
  <si>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</si>
  <si>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</si>
  <si>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</si>
  <si>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</si>
  <si>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</si>
  <si>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</si>
  <si>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</si>
  <si>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</si>
  <si>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</si>
  <si>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</si>
  <si>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</si>
  <si>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</si>
  <si>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</si>
  <si>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</si>
  <si>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</si>
  <si>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</si>
  <si>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</si>
  <si>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</si>
  <si>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</si>
  <si>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</si>
  <si>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</si>
  <si>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</si>
  <si>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</si>
  <si>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</si>
  <si>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</si>
  <si>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</si>
  <si>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</si>
  <si>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</si>
  <si>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</si>
  <si>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</si>
  <si>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</si>
  <si>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</si>
  <si>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</si>
  <si>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</si>
  <si>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</si>
  <si>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</si>
  <si>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</si>
  <si>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</si>
  <si>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</si>
  <si>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</si>
  <si>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</si>
  <si>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</si>
  <si>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</si>
  <si>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</si>
  <si>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</si>
  <si>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</si>
  <si>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</si>
  <si>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</si>
  <si>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</si>
  <si>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</si>
  <si>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</si>
  <si>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</si>
  <si>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</si>
  <si>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</si>
  <si>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</si>
  <si>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</si>
  <si>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</si>
  <si>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</si>
  <si>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</si>
  <si>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</si>
  <si>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</si>
  <si>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</si>
  <si>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</si>
  <si>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</si>
  <si>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</si>
  <si>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</si>
  <si>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</si>
  <si>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</si>
  <si>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</si>
  <si>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</si>
  <si>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</si>
  <si>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</si>
  <si>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</si>
  <si>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</si>
  <si>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</si>
  <si>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</si>
  <si>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</si>
  <si>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</si>
  <si>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</si>
  <si>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</si>
  <si>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</si>
  <si>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</si>
  <si>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</si>
  <si>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</si>
  <si>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</si>
  <si>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</si>
  <si>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</si>
  <si>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</si>
  <si>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</si>
  <si>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</si>
  <si>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</si>
  <si>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</si>
  <si>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</si>
  <si>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</si>
  <si>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</si>
  <si>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</si>
  <si>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</si>
  <si>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</si>
  <si>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</si>
  <si>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</si>
  <si>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</si>
  <si>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</si>
  <si>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</si>
  <si>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</si>
  <si>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</si>
  <si>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</si>
  <si>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</si>
  <si>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</si>
  <si>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</si>
  <si>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</si>
  <si>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</si>
  <si>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</si>
  <si>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</si>
  <si>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</si>
  <si>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</si>
  <si>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</si>
  <si>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</si>
  <si>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</si>
  <si>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</si>
  <si>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</si>
  <si>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</si>
  <si>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</si>
  <si>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</si>
  <si>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</si>
  <si>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</si>
  <si>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</si>
  <si>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</si>
  <si>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</si>
  <si>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</si>
  <si>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</si>
  <si>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</si>
  <si>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</si>
  <si>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</si>
  <si>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</si>
  <si>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</si>
  <si>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</si>
  <si>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</si>
  <si>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</si>
  <si>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</si>
  <si>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</si>
  <si>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</si>
  <si>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</si>
  <si>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</si>
  <si>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</si>
  <si>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</si>
  <si>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</si>
  <si>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</si>
  <si>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</si>
  <si>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</si>
  <si>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</si>
  <si>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</si>
  <si>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</si>
  <si>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</si>
  <si>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</si>
  <si>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</si>
  <si>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</si>
  <si>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</si>
  <si>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</si>
  <si>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</si>
  <si>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</si>
  <si>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</si>
  <si>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</si>
  <si>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</si>
  <si>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</si>
  <si>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</si>
  <si>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</si>
  <si>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</si>
  <si>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</si>
  <si>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</si>
  <si>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</si>
  <si>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</si>
  <si>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</si>
  <si>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</si>
  <si>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</si>
  <si>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</si>
  <si>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</si>
  <si>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</si>
  <si>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</si>
  <si>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</si>
  <si>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</si>
  <si>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</si>
  <si>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</si>
  <si>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</si>
  <si>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</si>
  <si>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</si>
  <si>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</si>
  <si>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</si>
  <si>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</si>
  <si>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</si>
  <si>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</si>
  <si>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</si>
  <si>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</si>
  <si>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</si>
  <si>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</si>
  <si>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</si>
  <si>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</si>
  <si>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</si>
  <si>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</si>
  <si>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</si>
  <si>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</si>
  <si>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</si>
  <si>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</si>
  <si>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</si>
  <si>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</si>
  <si>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</si>
  <si>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</si>
  <si>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</si>
  <si>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</si>
  <si>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</si>
  <si>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</si>
  <si>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</si>
  <si>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</si>
  <si>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</si>
  <si>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</si>
  <si>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</si>
  <si>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</si>
  <si>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</si>
  <si>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</si>
  <si>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</si>
  <si>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</si>
  <si>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</si>
  <si>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</si>
  <si>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</si>
  <si>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</si>
  <si>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</si>
  <si>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</si>
  <si>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</si>
  <si>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</si>
  <si>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</si>
  <si>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</si>
  <si>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</si>
  <si>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</si>
  <si>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</si>
  <si>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</si>
  <si>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</si>
  <si>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</si>
  <si>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</si>
  <si>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</si>
  <si>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</si>
  <si>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</si>
  <si>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</si>
  <si>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</si>
  <si>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</si>
  <si>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</si>
  <si>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</si>
  <si>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</si>
  <si>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</si>
  <si>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</si>
  <si>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</si>
  <si>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</si>
  <si>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</si>
  <si>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</si>
  <si>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</si>
  <si>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</si>
  <si>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</si>
  <si>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</si>
  <si>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</si>
  <si>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</si>
  <si>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</si>
  <si>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</si>
  <si>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</si>
  <si>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</si>
  <si>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</si>
  <si>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</si>
  <si>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</si>
  <si>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</si>
  <si>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</si>
  <si>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</si>
  <si>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</si>
  <si>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</si>
  <si>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</si>
  <si>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</si>
  <si>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</si>
  <si>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</si>
  <si>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</si>
  <si>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</si>
  <si>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</si>
  <si>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</si>
  <si>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</si>
  <si>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</si>
  <si>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</si>
  <si>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</si>
  <si>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</si>
  <si>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</si>
  <si>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</si>
  <si>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</si>
  <si>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</si>
  <si>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</si>
  <si>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</si>
  <si>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</si>
  <si>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</si>
  <si>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</si>
  <si>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</si>
  <si>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</si>
  <si>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</si>
  <si>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</si>
  <si>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</si>
  <si>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</si>
  <si>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</si>
  <si>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</si>
  <si>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</si>
  <si>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</si>
  <si>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</si>
  <si>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</si>
  <si>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</si>
  <si>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</si>
  <si>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</si>
  <si>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</si>
  <si>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</si>
  <si>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</si>
  <si>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</si>
  <si>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</si>
  <si>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</si>
  <si>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</si>
  <si>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</si>
  <si>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</si>
  <si>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</si>
  <si>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</si>
  <si>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</si>
  <si>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</si>
  <si>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</si>
  <si>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</si>
  <si>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</si>
  <si>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</si>
  <si>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</si>
  <si>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</si>
  <si>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</si>
  <si>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</si>
  <si>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</si>
  <si>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</si>
  <si>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</si>
  <si>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</si>
  <si>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</si>
  <si>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</si>
  <si>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</si>
  <si>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</si>
  <si>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</si>
  <si>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</si>
  <si>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</si>
  <si>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</si>
  <si>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</si>
  <si>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</si>
  <si>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</si>
  <si>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</si>
  <si>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</si>
  <si>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</si>
  <si>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</si>
  <si>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</si>
  <si>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</si>
  <si>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</si>
  <si>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</si>
  <si>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</si>
  <si>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</si>
  <si>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</si>
  <si>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</si>
  <si>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</si>
  <si>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</si>
  <si>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</si>
  <si>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</si>
  <si>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</si>
  <si>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</si>
  <si>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</si>
  <si>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</si>
  <si>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</si>
  <si>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</si>
  <si>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</si>
  <si>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</si>
  <si>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</si>
  <si>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</si>
  <si>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</si>
  <si>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</si>
  <si>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</si>
  <si>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</si>
  <si>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</si>
  <si>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</si>
  <si>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</si>
  <si>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</si>
  <si>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</si>
  <si>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</si>
  <si>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</si>
  <si>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</si>
  <si>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</si>
  <si>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</si>
  <si>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</si>
  <si>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</si>
  <si>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</si>
  <si>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</si>
  <si>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</si>
  <si>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</si>
  <si>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</si>
  <si>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</si>
  <si>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</si>
  <si>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</si>
  <si>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</si>
  <si>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</si>
  <si>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</si>
  <si>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</si>
  <si>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</si>
  <si>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</si>
  <si>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</si>
  <si>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</si>
  <si>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</si>
  <si>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</si>
  <si>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</si>
  <si>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</si>
  <si>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</si>
  <si>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</si>
  <si>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</si>
  <si>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</si>
  <si>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</si>
  <si>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</si>
  <si>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</si>
  <si>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</si>
  <si>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</si>
  <si>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</si>
  <si>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</si>
  <si>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</si>
  <si>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</si>
  <si>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</si>
  <si>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</si>
  <si>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</si>
  <si>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</si>
  <si>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</si>
  <si>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</si>
  <si>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</si>
  <si>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</si>
  <si>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</si>
  <si>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</si>
  <si>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</si>
  <si>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</si>
  <si>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</si>
  <si>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</si>
  <si>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</si>
  <si>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</si>
  <si>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</si>
  <si>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</si>
  <si>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</si>
  <si>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</si>
  <si>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</si>
  <si>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</si>
  <si>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</si>
  <si>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</si>
  <si>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</si>
  <si>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</si>
  <si>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</si>
  <si>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</si>
  <si>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</si>
  <si>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</si>
  <si>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</si>
  <si>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</si>
  <si>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</si>
  <si>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</si>
  <si>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</si>
  <si>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</si>
  <si>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</si>
  <si>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</si>
  <si>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</si>
  <si>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</si>
  <si>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</si>
  <si>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</si>
  <si>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</si>
  <si>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</si>
  <si>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</si>
  <si>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</si>
  <si>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</si>
  <si>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</si>
  <si>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</si>
  <si>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</si>
  <si>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</si>
  <si>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</si>
  <si>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</si>
  <si>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</si>
  <si>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</si>
  <si>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</si>
  <si>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</si>
  <si>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</si>
  <si>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</si>
  <si>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</si>
  <si>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</si>
  <si>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</si>
  <si>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</si>
  <si>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</si>
  <si>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</si>
  <si>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</si>
  <si>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</si>
  <si>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</si>
  <si>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</si>
  <si>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</si>
  <si>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</si>
  <si>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</si>
  <si>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</si>
  <si>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</si>
  <si>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</si>
  <si>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</si>
  <si>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</si>
  <si>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</si>
  <si>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</si>
  <si>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</si>
  <si>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</si>
  <si>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</si>
  <si>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</si>
  <si>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</si>
  <si>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</si>
  <si>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</si>
  <si>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</si>
  <si>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</si>
  <si>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</si>
  <si>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</si>
  <si>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</si>
  <si>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</si>
  <si>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</si>
  <si>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</si>
  <si>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</si>
  <si>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</si>
  <si>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</si>
  <si>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</si>
  <si>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</si>
  <si>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</si>
  <si>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</si>
  <si>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</si>
  <si>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</si>
  <si>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</si>
  <si>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</si>
  <si>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</si>
  <si>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</si>
  <si>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</si>
  <si>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</si>
  <si>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</si>
  <si>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</si>
  <si>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</si>
  <si>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</si>
  <si>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</si>
  <si>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</si>
  <si>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</si>
  <si>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</si>
  <si>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</si>
  <si>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</si>
  <si>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</si>
  <si>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</si>
  <si>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</si>
  <si>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</si>
  <si>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</si>
  <si>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</si>
  <si>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</si>
  <si>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</si>
  <si>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</si>
  <si>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</si>
  <si>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</si>
  <si>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</si>
  <si>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</si>
  <si>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</si>
  <si>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</si>
  <si>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</si>
  <si>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</si>
  <si>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</si>
  <si>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</si>
  <si>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</si>
  <si>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</si>
  <si>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</si>
  <si>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</si>
  <si>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</si>
  <si>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</si>
  <si>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</si>
  <si>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</si>
  <si>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</si>
  <si>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</si>
  <si>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</si>
  <si>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</si>
  <si>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</si>
  <si>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</si>
  <si>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</si>
  <si>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</si>
  <si>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</si>
  <si>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</si>
  <si>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</si>
  <si>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</si>
  <si>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</si>
  <si>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</si>
  <si>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</si>
  <si>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</si>
  <si>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</si>
  <si>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</si>
  <si>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</si>
  <si>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</si>
  <si>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</si>
  <si>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</si>
  <si>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</si>
  <si>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</si>
  <si>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</si>
  <si>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</si>
  <si>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</si>
  <si>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</si>
  <si>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</si>
  <si>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</si>
  <si>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</si>
  <si>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</si>
  <si>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</si>
  <si>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</si>
  <si>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</si>
  <si>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</si>
  <si>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</si>
  <si>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</si>
  <si>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</si>
  <si>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</si>
  <si>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</si>
  <si>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</si>
  <si>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</si>
  <si>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</si>
  <si>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</si>
  <si>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</si>
  <si>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</si>
  <si>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</si>
  <si>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</si>
  <si>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</si>
  <si>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</si>
  <si>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</si>
  <si>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</si>
  <si>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</si>
  <si>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</si>
  <si>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</si>
  <si>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</si>
  <si>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</si>
  <si>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</si>
  <si>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</si>
  <si>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</si>
  <si>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</si>
  <si>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</si>
  <si>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</si>
  <si>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</si>
  <si>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</si>
  <si>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</si>
  <si>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</si>
  <si>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</si>
  <si>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</si>
  <si>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</si>
  <si>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</si>
  <si>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</si>
  <si>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</si>
  <si>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</si>
  <si>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</si>
  <si>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</si>
  <si>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</si>
  <si>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</si>
  <si>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</si>
  <si>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</si>
  <si>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</si>
  <si>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</si>
  <si>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</si>
  <si>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</si>
  <si>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</si>
  <si>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</si>
  <si>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</si>
  <si>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</si>
  <si>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</si>
  <si>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</si>
  <si>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</si>
  <si>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</si>
  <si>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</si>
  <si>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</si>
  <si>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</si>
  <si>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</si>
  <si>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</si>
  <si>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</si>
  <si>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</si>
  <si>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</si>
  <si>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</si>
  <si>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</si>
  <si>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</si>
  <si>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</si>
  <si>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</si>
  <si>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</si>
  <si>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</si>
  <si>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</si>
  <si>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</si>
  <si>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</si>
  <si>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</si>
  <si>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</si>
  <si>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</si>
  <si>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</si>
  <si>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</si>
  <si>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</si>
  <si>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</si>
  <si>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</si>
  <si>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</si>
  <si>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</si>
  <si>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</si>
  <si>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</si>
  <si>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</si>
  <si>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</si>
  <si>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</si>
  <si>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</si>
  <si>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</si>
  <si>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</si>
  <si>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</si>
  <si>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</si>
  <si>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</si>
  <si>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</si>
  <si>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</si>
  <si>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</si>
  <si>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</si>
  <si>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</si>
  <si>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</si>
  <si>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</si>
  <si>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</si>
  <si>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</si>
  <si>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</si>
  <si>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</si>
  <si>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</si>
  <si>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</si>
  <si>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</si>
  <si>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</si>
  <si>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</si>
  <si>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</si>
  <si>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</si>
  <si>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</si>
  <si>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</si>
  <si>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</si>
  <si>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</si>
  <si>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</si>
  <si>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</si>
  <si>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</si>
  <si>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</si>
  <si>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</si>
  <si>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</si>
  <si>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</si>
  <si>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</si>
  <si>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</si>
  <si>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</si>
  <si>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</si>
  <si>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</si>
  <si>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</si>
  <si>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</si>
  <si>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</si>
  <si>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</si>
  <si>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</si>
  <si>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</si>
  <si>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</si>
  <si>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</si>
  <si>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</si>
  <si>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</si>
  <si>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</si>
  <si>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</si>
  <si>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</si>
  <si>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</si>
  <si>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</si>
  <si>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</si>
  <si>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</si>
  <si>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</si>
  <si>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</si>
  <si>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</si>
  <si>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</si>
  <si>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</si>
  <si>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</si>
  <si>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</si>
  <si>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</si>
  <si>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</si>
  <si>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</si>
  <si>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</si>
  <si>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</si>
  <si>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</si>
  <si>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</si>
  <si>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</si>
  <si>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</si>
  <si>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</si>
  <si>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</si>
  <si>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</si>
  <si>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</si>
  <si>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</si>
  <si>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</si>
  <si>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</si>
  <si>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</si>
  <si>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</si>
  <si>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</si>
  <si>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</si>
  <si>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</si>
  <si>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</si>
  <si>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</si>
  <si>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</si>
  <si>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</si>
  <si>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</si>
  <si>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</si>
  <si>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</si>
  <si>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</si>
  <si>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</si>
  <si>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</si>
  <si>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</si>
  <si>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</si>
  <si>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</si>
  <si>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</si>
  <si>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</si>
  <si>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</si>
  <si>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</si>
  <si>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</si>
  <si>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</si>
  <si>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</si>
  <si>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</si>
  <si>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</si>
  <si>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</si>
  <si>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</si>
  <si>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</si>
  <si>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</si>
  <si>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</si>
  <si>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</si>
  <si>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</si>
  <si>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</si>
  <si>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</si>
  <si>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</si>
  <si>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</si>
  <si>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</si>
  <si>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</si>
  <si>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</si>
  <si>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</si>
  <si>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</si>
  <si>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</si>
  <si>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</si>
  <si>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</si>
  <si>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</si>
  <si>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</si>
  <si>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</si>
  <si>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</si>
  <si>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</si>
  <si>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</si>
  <si>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</si>
  <si>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</si>
  <si>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</si>
  <si>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</si>
  <si>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</si>
  <si>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</si>
  <si>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</si>
  <si>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</si>
  <si>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</si>
  <si>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</si>
  <si>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</si>
  <si>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</si>
  <si>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</si>
  <si>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</si>
  <si>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</si>
  <si>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</si>
  <si>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</si>
  <si>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</si>
  <si>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</si>
  <si>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</si>
  <si>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</si>
  <si>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</si>
  <si>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</si>
  <si>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</si>
  <si>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</si>
  <si>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</si>
  <si>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</si>
  <si>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</si>
  <si>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</si>
  <si>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</si>
  <si>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</si>
  <si>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</si>
  <si>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</si>
  <si>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</si>
  <si>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</si>
  <si>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</si>
  <si>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</si>
  <si>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</si>
  <si>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</si>
  <si>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</si>
  <si>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</si>
  <si>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</si>
  <si>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</si>
  <si>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</si>
  <si>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</si>
  <si>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</si>
  <si>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</si>
  <si>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</si>
  <si>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</si>
  <si>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</si>
  <si>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</si>
  <si>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</si>
  <si>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</si>
  <si>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</si>
  <si>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</si>
  <si>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</si>
  <si>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</si>
  <si>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</si>
  <si>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</si>
  <si>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</si>
  <si>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</si>
  <si>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</si>
  <si>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</si>
  <si>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</si>
  <si>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</si>
  <si>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</si>
  <si>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</si>
  <si>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</si>
  <si>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</si>
  <si>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</si>
  <si>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</si>
  <si>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</si>
  <si>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</si>
  <si>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</si>
  <si>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</si>
  <si>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</si>
  <si>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</si>
  <si>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</si>
  <si>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</si>
  <si>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</si>
  <si>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</si>
  <si>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</si>
  <si>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</si>
  <si>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</si>
  <si>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</si>
  <si>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</si>
  <si>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</si>
  <si>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</si>
  <si>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</si>
  <si>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</si>
  <si>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</si>
  <si>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</si>
  <si>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</si>
  <si>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</si>
  <si>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</si>
  <si>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</si>
  <si>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</si>
  <si>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</si>
  <si>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</si>
  <si>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</si>
  <si>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</si>
  <si>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</si>
  <si>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</si>
  <si>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</si>
  <si>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</si>
  <si>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</si>
  <si>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</si>
  <si>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</si>
  <si>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</si>
  <si>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</si>
  <si>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</si>
  <si>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</si>
  <si>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</si>
  <si>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</si>
  <si>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</si>
  <si>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</si>
  <si>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</si>
  <si>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</si>
  <si>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</si>
  <si>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</si>
  <si>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</si>
  <si>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</si>
  <si>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</si>
  <si>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</si>
  <si>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</si>
  <si>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</si>
  <si>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</si>
  <si>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</si>
  <si>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</si>
  <si>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</si>
  <si>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</si>
  <si>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</si>
  <si>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</si>
  <si>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</si>
  <si>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</si>
  <si>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</si>
  <si>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</si>
  <si>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</si>
  <si>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</si>
  <si>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</si>
  <si>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</si>
  <si>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</si>
  <si>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</si>
  <si>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</si>
  <si>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</si>
  <si>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</si>
  <si>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</si>
  <si>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</si>
  <si>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</si>
  <si>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</si>
  <si>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</si>
  <si>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</si>
  <si>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</si>
  <si>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</si>
  <si>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</si>
  <si>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</si>
  <si>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</si>
  <si>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</si>
  <si>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</si>
  <si>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</si>
  <si>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</si>
  <si>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</si>
  <si>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</si>
  <si>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</si>
  <si>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</si>
  <si>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</si>
  <si>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</si>
  <si>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</si>
  <si>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</si>
  <si>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</si>
  <si>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</si>
  <si>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</si>
  <si>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</si>
  <si>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</si>
  <si>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</si>
  <si>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</si>
  <si>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</si>
  <si>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</si>
  <si>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</si>
  <si>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</si>
  <si>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</si>
  <si>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</si>
  <si>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</si>
  <si>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</si>
  <si>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</si>
  <si>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</si>
  <si>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</si>
  <si>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</si>
  <si>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</si>
  <si>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</si>
  <si>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</si>
  <si>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</si>
  <si>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</si>
  <si>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</si>
  <si>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</si>
  <si>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</si>
  <si>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</si>
  <si>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</si>
  <si>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</si>
  <si>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</si>
  <si>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</si>
  <si>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</si>
  <si>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</si>
  <si>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</si>
  <si>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</si>
  <si>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</si>
  <si>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</si>
  <si>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</si>
  <si>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</si>
  <si>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</si>
  <si>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</si>
  <si>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</si>
  <si>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</si>
  <si>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</si>
  <si>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</si>
  <si>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</si>
  <si>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</si>
  <si>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</si>
  <si>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</si>
  <si>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</si>
  <si>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</si>
  <si>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</si>
  <si>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</si>
  <si>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</si>
  <si>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</si>
  <si>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</si>
  <si>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</si>
  <si>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</si>
  <si>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</si>
  <si>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</si>
  <si>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</si>
  <si>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</si>
  <si>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</si>
  <si>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</si>
  <si>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</si>
  <si>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</si>
  <si>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</si>
  <si>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</si>
  <si>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</si>
  <si>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</si>
  <si>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</si>
  <si>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</si>
  <si>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</si>
  <si>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</si>
  <si>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</si>
  <si>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</si>
  <si>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</si>
  <si>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</si>
  <si>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</si>
  <si>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</si>
  <si>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</si>
  <si>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</si>
  <si>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</si>
  <si>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</si>
  <si>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</si>
  <si>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</si>
  <si>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</si>
  <si>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</si>
  <si>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</si>
  <si>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</si>
  <si>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</si>
  <si>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</si>
  <si>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</si>
  <si>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</si>
  <si>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</si>
  <si>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</si>
  <si>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</si>
  <si>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</si>
  <si>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</si>
  <si>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</si>
  <si>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</si>
  <si>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</si>
  <si>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</si>
  <si>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</si>
  <si>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</si>
  <si>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</si>
  <si>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</si>
  <si>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</si>
  <si>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</si>
  <si>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</si>
  <si>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</si>
  <si>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</si>
  <si>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</si>
  <si>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</si>
  <si>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</si>
  <si>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</si>
  <si>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</si>
  <si>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</si>
  <si>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</si>
  <si>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</si>
  <si>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</si>
  <si>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</si>
  <si>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</si>
  <si>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</si>
  <si>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</si>
  <si>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</si>
  <si>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</si>
  <si>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</si>
  <si>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</si>
  <si>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</si>
  <si>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</si>
  <si>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</si>
  <si>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</si>
  <si>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</si>
  <si>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</si>
  <si>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</si>
  <si>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</si>
  <si>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</si>
  <si>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</si>
  <si>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</si>
  <si>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</si>
  <si>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</si>
  <si>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</si>
  <si>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</si>
  <si>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</si>
  <si>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</si>
  <si>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</si>
  <si>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</si>
  <si>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</si>
  <si>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</si>
  <si>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</si>
  <si>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</si>
  <si>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</si>
  <si>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</si>
  <si>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</si>
  <si>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</si>
  <si>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</si>
  <si>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</si>
  <si>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</si>
  <si>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</si>
  <si>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</si>
  <si>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</si>
  <si>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</si>
  <si>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</si>
  <si>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</si>
  <si>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</si>
  <si>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</si>
  <si>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</si>
  <si>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</si>
  <si>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</si>
  <si>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</si>
  <si>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</si>
  <si>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</si>
  <si>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</si>
  <si>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</si>
  <si>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</si>
  <si>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</si>
  <si>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</si>
  <si>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</si>
  <si>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</si>
  <si>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</si>
  <si>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</si>
  <si>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</si>
  <si>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</si>
  <si>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</si>
  <si>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</si>
  <si>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</si>
  <si>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</si>
  <si>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</si>
  <si>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</si>
  <si>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</si>
  <si>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</si>
  <si>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</si>
  <si>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</si>
  <si>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</si>
  <si>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</si>
  <si>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</si>
  <si>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</si>
  <si>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</si>
  <si>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</si>
  <si>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</si>
  <si>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</si>
  <si>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</si>
  <si>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</si>
  <si>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</si>
  <si>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</si>
  <si>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</si>
  <si>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</si>
  <si>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</si>
  <si>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</si>
  <si>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</si>
  <si>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</si>
  <si>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</si>
  <si>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</si>
  <si>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</si>
  <si>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</si>
  <si>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</si>
  <si>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</si>
  <si>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</si>
  <si>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</si>
  <si>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</si>
  <si>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</si>
  <si>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</si>
  <si>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</si>
  <si>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</si>
  <si>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</si>
  <si>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</si>
  <si>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</si>
  <si>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</si>
  <si>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</si>
  <si>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</si>
  <si>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</si>
  <si>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</si>
  <si>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</si>
  <si>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</si>
  <si>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</si>
  <si>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</si>
  <si>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</si>
  <si>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</si>
  <si>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</si>
  <si>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</si>
  <si>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</si>
  <si>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</si>
  <si>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</si>
  <si>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</si>
  <si>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</si>
  <si>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</si>
  <si>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</si>
  <si>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</si>
  <si>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</si>
  <si>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</si>
  <si>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</si>
  <si>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</si>
  <si>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</si>
  <si>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</si>
  <si>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</si>
  <si>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</si>
  <si>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</si>
  <si>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</si>
  <si>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</si>
  <si>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</si>
  <si>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</si>
  <si>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</si>
  <si>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</si>
  <si>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</si>
  <si>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</si>
  <si>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</si>
  <si>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</si>
  <si>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</si>
  <si>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</si>
  <si>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</si>
  <si>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</si>
  <si>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</si>
  <si>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</si>
  <si>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</si>
  <si>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</si>
  <si>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</si>
  <si>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</si>
  <si>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</si>
  <si>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</si>
  <si>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</si>
  <si>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</si>
  <si>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</si>
  <si>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</si>
  <si>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</si>
  <si>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</si>
  <si>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</si>
  <si>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</si>
  <si>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</si>
  <si>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</si>
  <si>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</si>
  <si>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</si>
  <si>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</si>
  <si>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</si>
  <si>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</si>
  <si>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</si>
  <si>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</si>
  <si>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</si>
  <si>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</si>
  <si>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</si>
  <si>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</si>
  <si>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</si>
  <si>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</si>
  <si>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</si>
  <si>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</si>
  <si>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</si>
  <si>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</si>
  <si>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</si>
  <si>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</si>
  <si>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</si>
  <si>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</si>
  <si>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</si>
  <si>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</si>
  <si>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</si>
  <si>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</si>
  <si>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</si>
  <si>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</si>
  <si>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</si>
  <si>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</si>
  <si>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</si>
  <si>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</si>
  <si>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</si>
  <si>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</si>
  <si>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</si>
  <si>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</si>
  <si>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</si>
  <si>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</si>
  <si>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</si>
  <si>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</si>
  <si>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</si>
  <si>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</si>
  <si>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</si>
  <si>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</si>
  <si>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</si>
  <si>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</si>
  <si>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</si>
  <si>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</si>
  <si>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</si>
  <si>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</si>
  <si>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</si>
  <si>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</si>
  <si>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</si>
  <si>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</si>
  <si>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</si>
  <si>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</si>
  <si>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</si>
  <si>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</si>
  <si>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</si>
  <si>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</si>
  <si>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</si>
  <si>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</si>
  <si>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</si>
  <si>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</si>
  <si>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</si>
  <si>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</si>
  <si>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</si>
  <si>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</si>
  <si>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</si>
  <si>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</si>
  <si>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</si>
  <si>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</si>
  <si>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</si>
  <si>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</si>
  <si>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</si>
  <si>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</si>
  <si>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</si>
  <si>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</si>
  <si>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</si>
  <si>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</si>
  <si>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</si>
  <si>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</si>
  <si>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</si>
  <si>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</si>
  <si>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</si>
  <si>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</si>
  <si>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</si>
  <si>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</si>
  <si>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</si>
  <si>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</si>
  <si>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</si>
  <si>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</si>
  <si>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</si>
  <si>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</si>
  <si>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</si>
  <si>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</si>
  <si>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</si>
  <si>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</si>
  <si>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</si>
  <si>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</si>
  <si>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</si>
  <si>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</si>
  <si>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</si>
  <si>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</si>
  <si>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</si>
  <si>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</si>
  <si>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</si>
  <si>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</si>
  <si>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</si>
  <si>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</si>
  <si>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</si>
  <si>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</si>
  <si>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</si>
  <si>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</si>
  <si>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</si>
  <si>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</si>
  <si>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</si>
  <si>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</si>
  <si>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</si>
  <si>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</si>
  <si>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</si>
  <si>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</si>
  <si>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</si>
  <si>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</si>
  <si>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</si>
  <si>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</si>
  <si>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</si>
  <si>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</si>
  <si>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</si>
  <si>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</si>
  <si>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</si>
  <si>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</si>
  <si>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</si>
  <si>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</si>
  <si>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</si>
  <si>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</si>
  <si>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</si>
  <si>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</si>
  <si>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</si>
  <si>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</si>
  <si>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</si>
  <si>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</si>
  <si>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</si>
  <si>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</si>
  <si>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</si>
  <si>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</si>
  <si>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</si>
  <si>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</si>
  <si>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</si>
  <si>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</si>
  <si>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</si>
  <si>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</si>
  <si>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</si>
  <si>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</si>
  <si>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</si>
  <si>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</si>
  <si>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</si>
  <si>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</si>
  <si>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</si>
  <si>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</si>
  <si>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</si>
  <si>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</si>
  <si>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</si>
  <si>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</si>
  <si>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</si>
  <si>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</si>
  <si>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</si>
  <si>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</si>
  <si>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</si>
  <si>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</si>
  <si>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</si>
  <si>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</si>
  <si>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</si>
  <si>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</si>
  <si>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</si>
  <si>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</si>
  <si>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</si>
  <si>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</si>
  <si>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</si>
  <si>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</si>
  <si>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</si>
  <si>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</si>
  <si>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</si>
  <si>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</si>
  <si>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</si>
  <si>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</si>
  <si>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</si>
  <si>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</si>
  <si>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</si>
  <si>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</si>
  <si>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</si>
  <si>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</si>
  <si>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</si>
  <si>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</si>
  <si>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</si>
  <si>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</si>
  <si>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</si>
  <si>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</si>
  <si>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</si>
  <si>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</si>
  <si>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</si>
  <si>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</si>
  <si>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</si>
  <si>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</si>
  <si>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</si>
  <si>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</si>
  <si>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</si>
  <si>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</si>
  <si>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</si>
  <si>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</si>
  <si>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</si>
  <si>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</si>
  <si>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</si>
  <si>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</si>
  <si>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</si>
  <si>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</si>
  <si>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</si>
  <si>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</si>
  <si>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</si>
  <si>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</si>
  <si>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</si>
  <si>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</si>
  <si>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</si>
  <si>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</si>
  <si>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</si>
  <si>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</si>
  <si>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</si>
  <si>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</si>
  <si>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</si>
  <si>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</si>
  <si>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</si>
  <si>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</si>
  <si>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</si>
  <si>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</si>
  <si>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</si>
  <si>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</si>
  <si>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</si>
  <si>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</si>
  <si>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</si>
  <si>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</si>
  <si>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</si>
  <si>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</si>
  <si>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</si>
  <si>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</si>
  <si>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</si>
  <si>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</si>
  <si>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</si>
  <si>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</si>
  <si>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</si>
  <si>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</si>
  <si>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</si>
  <si>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</si>
  <si>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</si>
  <si>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</si>
  <si>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</si>
  <si>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</si>
  <si>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</si>
  <si>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</si>
  <si>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</si>
  <si>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</si>
  <si>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</si>
  <si>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</si>
  <si>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</si>
  <si>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</si>
  <si>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</si>
  <si>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</si>
  <si>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</si>
  <si>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</si>
  <si>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</si>
  <si>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</si>
  <si>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</si>
  <si>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</si>
  <si>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</si>
  <si>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</si>
  <si>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</si>
  <si>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</si>
  <si>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</si>
  <si>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</si>
  <si>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</si>
  <si>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</si>
  <si>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</si>
  <si>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</si>
  <si>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</si>
  <si>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</si>
  <si>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</si>
  <si>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</si>
  <si>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</si>
  <si>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</si>
  <si>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</si>
  <si>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</si>
  <si>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</si>
  <si>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</si>
  <si>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</si>
  <si>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</si>
  <si>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</si>
  <si>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</si>
  <si>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</si>
  <si>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</si>
  <si>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</si>
  <si>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</si>
  <si>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</si>
  <si>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</si>
  <si>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</si>
  <si>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</si>
  <si>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</si>
  <si>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</si>
  <si>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</si>
  <si>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</si>
  <si>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</si>
  <si>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</si>
  <si>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</si>
  <si>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</si>
  <si>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</si>
  <si>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</si>
  <si>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</si>
  <si>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</si>
  <si>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</si>
  <si>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</si>
  <si>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</si>
  <si>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</si>
  <si>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</si>
  <si>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</si>
  <si>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</si>
  <si>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</si>
  <si>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</si>
  <si>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</si>
  <si>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</si>
  <si>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</si>
  <si>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</si>
  <si>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</si>
  <si>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</si>
  <si>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</si>
  <si>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</si>
  <si>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</si>
  <si>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</si>
  <si>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</si>
  <si>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</si>
  <si>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</si>
  <si>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</si>
  <si>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</si>
  <si>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</si>
  <si>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</si>
  <si>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</si>
  <si>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</si>
  <si>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</si>
  <si>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</si>
  <si>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</si>
  <si>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</si>
  <si>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</si>
  <si>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</si>
  <si>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</si>
  <si>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</si>
  <si>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</si>
  <si>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</si>
  <si>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</si>
  <si>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</si>
  <si>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</si>
  <si>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</si>
  <si>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</si>
  <si>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</si>
  <si>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</si>
  <si>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</si>
  <si>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</si>
  <si>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</si>
  <si>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</si>
  <si>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</si>
  <si>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</si>
  <si>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</si>
  <si>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</si>
  <si>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</si>
  <si>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</si>
  <si>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</si>
  <si>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</si>
  <si>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</si>
  <si>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</si>
  <si>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</si>
  <si>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</si>
  <si>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</si>
  <si>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</si>
  <si>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</si>
  <si>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</si>
  <si>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</si>
  <si>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</si>
  <si>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</si>
  <si>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</si>
  <si>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</si>
  <si>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</si>
  <si>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</si>
  <si>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</si>
  <si>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</si>
  <si>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</si>
  <si>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</si>
  <si>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</si>
  <si>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</si>
  <si>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</si>
  <si>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</si>
  <si>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</si>
  <si>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</si>
  <si>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</si>
  <si>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</si>
  <si>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</si>
  <si>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</si>
  <si>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</si>
  <si>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</si>
  <si>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</si>
  <si>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</si>
  <si>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</si>
  <si>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</si>
  <si>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</si>
  <si>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</si>
  <si>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</si>
  <si>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</si>
  <si>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</si>
  <si>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</si>
  <si>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</si>
  <si>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</si>
  <si>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</si>
  <si>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</si>
  <si>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</si>
  <si>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</si>
  <si>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</si>
  <si>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</si>
  <si>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</si>
  <si>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</si>
  <si>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</si>
  <si>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</si>
  <si>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</si>
  <si>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</si>
  <si>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</si>
  <si>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</si>
  <si>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</si>
  <si>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</si>
  <si>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</si>
  <si>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</si>
  <si>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</si>
  <si>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</si>
  <si>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</si>
  <si>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</si>
  <si>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</si>
  <si>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</si>
  <si>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</si>
  <si>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</si>
  <si>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</si>
  <si>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</si>
  <si>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</si>
  <si>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</si>
  <si>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</si>
  <si>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</si>
  <si>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</si>
  <si>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</si>
  <si>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</si>
  <si>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</si>
  <si>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</si>
  <si>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</si>
  <si>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</si>
  <si>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</si>
  <si>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</si>
  <si>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</si>
  <si>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</si>
  <si>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</si>
  <si>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</si>
  <si>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</si>
  <si>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</si>
  <si>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</si>
  <si>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</si>
  <si>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</si>
  <si>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</si>
  <si>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</si>
  <si>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</si>
  <si>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</si>
  <si>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</si>
  <si>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</si>
  <si>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</si>
  <si>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</si>
  <si>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</si>
  <si>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</si>
  <si>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</si>
  <si>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</si>
  <si>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</si>
  <si>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</si>
  <si>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</si>
  <si>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</si>
  <si>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</si>
  <si>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</si>
  <si>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</si>
  <si>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</si>
  <si>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</si>
  <si>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</si>
  <si>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</si>
  <si>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</si>
  <si>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</si>
  <si>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</si>
  <si>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</si>
  <si>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</si>
  <si>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</si>
  <si>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</si>
  <si>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</si>
  <si>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</si>
  <si>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</si>
  <si>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</si>
  <si>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</si>
  <si>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</si>
  <si>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</si>
  <si>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</si>
  <si>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</si>
  <si>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</si>
  <si>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</si>
  <si>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</si>
  <si>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</si>
  <si>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</si>
  <si>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</si>
  <si>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</si>
  <si>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</si>
  <si>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</si>
  <si>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</si>
  <si>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</si>
  <si>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</si>
  <si>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</si>
  <si>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</si>
  <si>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</si>
  <si>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</si>
  <si>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</si>
  <si>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</si>
  <si>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</si>
  <si>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</si>
  <si>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</si>
  <si>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</si>
  <si>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</si>
  <si>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</si>
  <si>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</si>
  <si>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</si>
  <si>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</si>
  <si>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</si>
  <si>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</si>
  <si>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</si>
  <si>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</si>
  <si>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</si>
  <si>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</si>
  <si>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</si>
  <si>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</si>
  <si>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</si>
  <si>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</si>
  <si>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</si>
  <si>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</si>
  <si>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</si>
  <si>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</si>
  <si>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</si>
  <si>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</si>
  <si>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</si>
  <si>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</si>
  <si>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</si>
  <si>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</si>
  <si>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</si>
  <si>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</si>
  <si>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</si>
  <si>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</si>
  <si>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</si>
  <si>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</si>
  <si>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</si>
  <si>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</si>
  <si>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</si>
  <si>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</si>
  <si>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</si>
  <si>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</si>
  <si>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</si>
  <si>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</si>
  <si>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</si>
  <si>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</si>
  <si>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</si>
  <si>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</si>
  <si>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</si>
  <si>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</si>
  <si>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</si>
  <si>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</si>
  <si>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</si>
  <si>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</si>
  <si>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</si>
  <si>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</si>
  <si>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</si>
  <si>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</si>
  <si>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</si>
  <si>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</si>
  <si>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</si>
  <si>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</si>
  <si>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</si>
  <si>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</si>
  <si>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</si>
  <si>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</si>
  <si>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</si>
  <si>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</si>
  <si>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</si>
  <si>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</si>
  <si>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</si>
  <si>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</si>
  <si>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</si>
  <si>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</si>
  <si>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</si>
  <si>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</si>
  <si>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</si>
  <si>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</si>
  <si>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</si>
  <si>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</si>
  <si>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</si>
  <si>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</si>
  <si>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</si>
  <si>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</si>
  <si>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</si>
  <si>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</si>
  <si>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</si>
  <si>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</si>
  <si>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</si>
  <si>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</si>
  <si>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</si>
  <si>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</si>
  <si>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</si>
  <si>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</si>
  <si>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</si>
  <si>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</si>
  <si>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</si>
  <si>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</si>
  <si>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</si>
  <si>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</si>
  <si>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</si>
  <si>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</si>
  <si>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</si>
  <si>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</si>
  <si>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</si>
  <si>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</si>
  <si>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</si>
  <si>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</si>
  <si>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</si>
  <si>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</si>
  <si>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</si>
  <si>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</si>
  <si>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</si>
  <si>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</si>
  <si>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</si>
  <si>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</si>
  <si>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</si>
  <si>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</si>
  <si>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</si>
  <si>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</si>
  <si>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</si>
  <si>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</si>
  <si>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</si>
  <si>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</si>
  <si>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</si>
  <si>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</si>
  <si>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</si>
  <si>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</si>
  <si>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</si>
  <si>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</si>
  <si>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</si>
  <si>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</si>
  <si>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</si>
  <si>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</si>
  <si>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</si>
  <si>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</si>
  <si>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</si>
  <si>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</si>
  <si>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</si>
  <si>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</si>
  <si>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</si>
  <si>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</si>
  <si>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</si>
  <si>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</si>
  <si>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</si>
  <si>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</si>
  <si>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</si>
  <si>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</si>
  <si>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</si>
  <si>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</si>
  <si>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</si>
  <si>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</si>
  <si>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</si>
  <si>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</si>
  <si>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</si>
  <si>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</si>
  <si>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</si>
  <si>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</si>
  <si>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</si>
  <si>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</si>
  <si>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</si>
  <si>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</si>
  <si>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</si>
  <si>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</si>
  <si>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</si>
  <si>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</si>
  <si>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</si>
  <si>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</si>
  <si>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</si>
  <si>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</si>
  <si>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</si>
  <si>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</si>
  <si>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</si>
  <si>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</si>
  <si>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</si>
  <si>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</si>
  <si>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</si>
  <si>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</si>
  <si>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</si>
  <si>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</si>
  <si>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</si>
  <si>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</si>
  <si>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</si>
  <si>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</si>
  <si>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</si>
  <si>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</si>
  <si>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</si>
  <si>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</si>
  <si>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</si>
  <si>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</si>
  <si>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</si>
  <si>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</si>
  <si>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</si>
  <si>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</si>
  <si>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</si>
  <si>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</si>
  <si>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</si>
  <si>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</si>
  <si>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</si>
  <si>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</si>
  <si>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</si>
  <si>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</si>
  <si>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</si>
  <si>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</si>
  <si>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</si>
  <si>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</si>
  <si>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</si>
  <si>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</si>
  <si>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</si>
  <si>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</si>
  <si>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</si>
  <si>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</si>
  <si>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</si>
  <si>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</si>
  <si>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</si>
  <si>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</si>
  <si>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</si>
  <si>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</si>
  <si>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</si>
  <si>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</si>
  <si>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</si>
  <si>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</si>
  <si>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</si>
  <si>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</si>
  <si>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</si>
  <si>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</si>
  <si>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</si>
  <si>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</si>
  <si>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</si>
  <si>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</si>
  <si>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</si>
  <si>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</si>
  <si>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</si>
  <si>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</si>
  <si>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</si>
  <si>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</si>
  <si>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</si>
  <si>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</si>
  <si>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</si>
  <si>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</si>
  <si>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</si>
  <si>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</si>
  <si>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</si>
  <si>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</si>
  <si>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</si>
  <si>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</si>
  <si>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</si>
  <si>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</si>
  <si>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</si>
  <si>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</si>
  <si>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</si>
  <si>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</si>
  <si>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</si>
  <si>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</si>
  <si>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</si>
  <si>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</si>
  <si>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</si>
  <si>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</si>
  <si>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</si>
  <si>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</si>
  <si>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</si>
  <si>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</si>
  <si>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</si>
  <si>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</si>
  <si>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</si>
  <si>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</si>
  <si>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</si>
  <si>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</si>
  <si>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</si>
  <si>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</si>
  <si>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</si>
  <si>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</si>
  <si>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</si>
  <si>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</si>
  <si>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</si>
  <si>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</si>
  <si>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</si>
  <si>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</si>
  <si>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</si>
  <si>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</si>
  <si>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</si>
  <si>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</si>
  <si>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</si>
  <si>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</si>
  <si>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</si>
  <si>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</si>
  <si>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</si>
  <si>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</si>
  <si>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</si>
  <si>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</si>
  <si>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</si>
  <si>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</si>
  <si>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</si>
  <si>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</si>
  <si>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</si>
  <si>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</si>
  <si>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</si>
  <si>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</si>
  <si>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</si>
  <si>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</si>
  <si>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</si>
  <si>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</si>
  <si>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</si>
  <si>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</si>
  <si>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</si>
  <si>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</si>
  <si>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</si>
  <si>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</si>
  <si>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</si>
  <si>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</si>
  <si>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</si>
  <si>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</si>
  <si>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</si>
  <si>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</si>
  <si>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</si>
  <si>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</si>
  <si>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</si>
  <si>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</si>
  <si>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</si>
  <si>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</si>
  <si>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</si>
  <si>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</si>
  <si>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</si>
  <si>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</si>
  <si>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</si>
  <si>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</si>
  <si>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</si>
  <si>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</si>
  <si>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</si>
  <si>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</si>
  <si>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</si>
  <si>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</si>
  <si>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</si>
  <si>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</si>
  <si>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</si>
  <si>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</si>
  <si>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</si>
  <si>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</si>
  <si>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</si>
  <si>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</si>
  <si>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</si>
  <si>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</si>
  <si>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</si>
  <si>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</si>
  <si>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</si>
  <si>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</si>
  <si>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</si>
  <si>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</si>
  <si>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</si>
  <si>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</si>
  <si>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</si>
  <si>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</si>
  <si>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</si>
  <si>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</si>
  <si>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</si>
  <si>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</si>
  <si>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</si>
  <si>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</si>
  <si>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</si>
  <si>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</si>
  <si>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</si>
  <si>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</si>
  <si>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</si>
  <si>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</si>
  <si>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</si>
  <si>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</si>
  <si>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</si>
  <si>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</si>
  <si>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</si>
  <si>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</si>
  <si>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</si>
  <si>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</si>
  <si>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</si>
  <si>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</si>
  <si>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</si>
  <si>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</si>
  <si>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</si>
  <si>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</si>
  <si>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</si>
  <si>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</si>
  <si>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</si>
  <si>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</si>
  <si>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</si>
  <si>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</si>
  <si>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</si>
  <si>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</si>
  <si>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</si>
  <si>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</si>
  <si>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</si>
  <si>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</si>
  <si>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</si>
  <si>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</si>
  <si>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</si>
  <si>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</si>
  <si>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</si>
  <si>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</si>
  <si>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</si>
  <si>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</si>
  <si>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</si>
  <si>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</si>
  <si>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</si>
  <si>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</si>
  <si>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</si>
  <si>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</si>
  <si>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</si>
  <si>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</si>
  <si>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</si>
  <si>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</si>
  <si>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</si>
  <si>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</si>
  <si>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</si>
  <si>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</si>
  <si>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</si>
  <si>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</si>
  <si>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</si>
  <si>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</si>
  <si>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</si>
  <si>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</si>
  <si>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</si>
  <si>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</si>
  <si>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</si>
  <si>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</si>
  <si>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</si>
  <si>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</si>
  <si>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</si>
  <si>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</si>
  <si>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</si>
  <si>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</si>
  <si>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</si>
  <si>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</si>
  <si>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</si>
  <si>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</si>
  <si>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</si>
  <si>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</si>
  <si>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</si>
  <si>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</si>
  <si>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</si>
  <si>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</si>
  <si>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</si>
  <si>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</si>
  <si>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</si>
  <si>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</si>
  <si>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</si>
  <si>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</si>
  <si>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</si>
  <si>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</si>
  <si>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</si>
  <si>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</si>
  <si>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</si>
  <si>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</si>
  <si>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</si>
  <si>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</si>
  <si>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</si>
  <si>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</si>
  <si>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</si>
  <si>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</si>
  <si>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</si>
  <si>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</si>
  <si>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</si>
  <si>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</si>
  <si>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</si>
  <si>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</si>
  <si>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</si>
  <si>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</si>
  <si>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</si>
  <si>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</si>
  <si>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</si>
  <si>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</si>
  <si>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</si>
  <si>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</si>
  <si>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</si>
  <si>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</si>
  <si>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</si>
  <si>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</si>
  <si>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</si>
  <si>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</si>
  <si>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</si>
  <si>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</si>
  <si>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</si>
  <si>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</si>
  <si>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</si>
  <si>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</si>
  <si>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</si>
  <si>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</si>
  <si>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</si>
  <si>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</si>
  <si>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</si>
  <si>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</si>
  <si>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</si>
  <si>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</si>
  <si>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</si>
  <si>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</si>
  <si>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</si>
  <si>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</si>
  <si>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</si>
  <si>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</si>
  <si>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</si>
  <si>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</si>
  <si>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</si>
  <si>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</si>
  <si>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</si>
  <si>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</si>
  <si>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</si>
  <si>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</si>
  <si>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</si>
  <si>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</si>
  <si>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</si>
  <si>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</si>
  <si>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</si>
  <si>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</si>
  <si>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</si>
  <si>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</si>
  <si>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</si>
  <si>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</si>
  <si>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</si>
  <si>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</si>
  <si>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</si>
  <si>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</si>
  <si>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</si>
  <si>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</si>
  <si>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</si>
  <si>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</si>
  <si>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</si>
  <si>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</si>
  <si>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</si>
  <si>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</si>
  <si>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</si>
  <si>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</si>
  <si>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</si>
  <si>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</si>
  <si>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</si>
  <si>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</si>
  <si>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</si>
  <si>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</si>
  <si>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</si>
  <si>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</si>
  <si>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</si>
  <si>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</si>
  <si>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</si>
  <si>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</si>
  <si>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</si>
  <si>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</si>
  <si>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</si>
  <si>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</si>
  <si>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</si>
  <si>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</si>
  <si>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</si>
  <si>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</si>
  <si>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</si>
  <si>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</si>
  <si>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</si>
  <si>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</si>
  <si>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</si>
  <si>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</si>
  <si>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</si>
  <si>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</si>
  <si>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</si>
  <si>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</si>
  <si>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</si>
  <si>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</si>
  <si>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</si>
  <si>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</si>
  <si>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</si>
  <si>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</si>
  <si>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</si>
  <si>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</si>
  <si>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</si>
  <si>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</si>
  <si>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</si>
  <si>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</si>
  <si>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</si>
  <si>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</si>
  <si>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</si>
  <si>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</si>
  <si>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</si>
  <si>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</si>
  <si>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</si>
  <si>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</si>
  <si>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</si>
  <si>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</si>
  <si>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</si>
  <si>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</si>
  <si>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</si>
  <si>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</si>
  <si>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</si>
  <si>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</si>
  <si>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</si>
  <si>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</si>
  <si>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</si>
  <si>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</si>
  <si>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</si>
  <si>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</si>
  <si>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</si>
  <si>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</si>
  <si>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</si>
  <si>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</si>
  <si>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</si>
  <si>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</si>
  <si>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</si>
  <si>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</si>
  <si>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</si>
  <si>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</si>
  <si>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</si>
  <si>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</si>
  <si>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</si>
  <si>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</si>
  <si>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</si>
  <si>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</si>
  <si>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</si>
  <si>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</si>
  <si>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</si>
  <si>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</si>
  <si>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</si>
  <si>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</si>
  <si>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</si>
  <si>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</si>
  <si>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</si>
  <si>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</si>
  <si>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</si>
  <si>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</si>
  <si>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</si>
  <si>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</si>
  <si>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</si>
  <si>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</si>
  <si>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</si>
  <si>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</si>
  <si>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</si>
  <si>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</si>
  <si>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</si>
  <si>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</si>
  <si>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</si>
  <si>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</si>
  <si>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</si>
  <si>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</si>
  <si>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</si>
  <si>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</si>
  <si>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</si>
  <si>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</si>
  <si>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</si>
  <si>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</si>
  <si>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</si>
  <si>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</si>
  <si>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</si>
  <si>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</si>
  <si>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</si>
  <si>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</si>
  <si>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</si>
  <si>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</si>
  <si>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</si>
  <si>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</si>
  <si>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</si>
  <si>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</si>
  <si>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</si>
  <si>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</si>
  <si>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</si>
  <si>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</si>
  <si>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</si>
  <si>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</si>
  <si>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</si>
  <si>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</si>
  <si>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</si>
  <si>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</si>
  <si>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</si>
  <si>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</si>
  <si>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</si>
  <si>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</si>
  <si>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</si>
  <si>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</si>
  <si>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</si>
  <si>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</si>
  <si>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</si>
  <si>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</si>
  <si>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</si>
  <si>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</si>
  <si>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</si>
  <si>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</si>
  <si>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</si>
  <si>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</si>
  <si>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</si>
  <si>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</si>
  <si>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</si>
  <si>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</si>
  <si>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</si>
  <si>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</si>
  <si>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</si>
  <si>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</si>
  <si>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</si>
  <si>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</si>
  <si>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</si>
  <si>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</si>
  <si>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</si>
  <si>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</si>
  <si>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</si>
  <si>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</si>
  <si>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</si>
  <si>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</si>
  <si>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</si>
  <si>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</si>
  <si>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</si>
  <si>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</si>
  <si>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</si>
  <si>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</si>
  <si>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</si>
  <si>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</si>
  <si>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</si>
  <si>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</si>
  <si>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</si>
  <si>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</si>
  <si>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</si>
  <si>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</si>
  <si>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</si>
  <si>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</si>
  <si>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</si>
  <si>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</si>
  <si>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</si>
  <si>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</si>
  <si>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</si>
  <si>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</si>
  <si>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</si>
  <si>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</si>
  <si>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</si>
  <si>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</si>
  <si>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</si>
  <si>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</si>
  <si>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</si>
  <si>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</si>
  <si>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</si>
  <si>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</si>
  <si>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</si>
  <si>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</si>
  <si>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</si>
  <si>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</si>
  <si>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</si>
  <si>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</si>
  <si>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</si>
  <si>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</si>
  <si>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</si>
  <si>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</si>
  <si>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</si>
  <si>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</si>
  <si>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</si>
  <si>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</si>
  <si>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</si>
  <si>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</si>
  <si>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</si>
  <si>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</si>
  <si>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</si>
  <si>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</si>
  <si>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</si>
  <si>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</si>
  <si>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</si>
  <si>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</si>
  <si>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</si>
  <si>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</si>
  <si>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</si>
  <si>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</si>
  <si>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</si>
  <si>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</si>
  <si>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</si>
  <si>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</si>
  <si>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</si>
  <si>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</si>
  <si>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</si>
  <si>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</si>
  <si>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</si>
  <si>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</si>
  <si>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</si>
  <si>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</si>
  <si>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</si>
  <si>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</si>
  <si>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</si>
  <si>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</si>
  <si>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</si>
  <si>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</si>
  <si>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</si>
  <si>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</si>
  <si>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</si>
  <si>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</si>
  <si>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</si>
  <si>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</si>
  <si>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</si>
  <si>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</si>
  <si>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</si>
  <si>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</si>
  <si>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</si>
  <si>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</si>
  <si>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</si>
  <si>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</si>
  <si>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</si>
  <si>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</si>
  <si>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</si>
  <si>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</si>
  <si>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</si>
  <si>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</si>
  <si>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</si>
  <si>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</si>
  <si>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</si>
  <si>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</si>
  <si>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</si>
  <si>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</si>
  <si>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</si>
  <si>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</si>
  <si>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</si>
  <si>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</si>
  <si>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</si>
  <si>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</si>
  <si>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</si>
  <si>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</si>
  <si>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</si>
  <si>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</si>
  <si>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</si>
  <si>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</si>
  <si>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</si>
  <si>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</si>
  <si>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</si>
  <si>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</si>
  <si>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</si>
  <si>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</si>
  <si>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</si>
  <si>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</si>
  <si>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</si>
  <si>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</si>
  <si>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</si>
  <si>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</si>
  <si>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</si>
  <si>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</si>
  <si>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</si>
  <si>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</si>
  <si>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</si>
  <si>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</si>
  <si>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</si>
  <si>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</si>
  <si>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</si>
  <si>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</si>
  <si>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</si>
  <si>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</si>
  <si>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</si>
  <si>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</si>
  <si>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</si>
  <si>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</si>
  <si>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</si>
  <si>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</si>
  <si>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</si>
  <si>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</si>
  <si>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</si>
  <si>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</si>
  <si>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</si>
  <si>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</si>
  <si>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</si>
  <si>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</si>
  <si>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</si>
  <si>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</si>
  <si>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</si>
  <si>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</si>
  <si>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</si>
  <si>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</si>
  <si>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</si>
  <si>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</si>
  <si>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</si>
  <si>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</si>
  <si>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</si>
  <si>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</si>
  <si>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</si>
  <si>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</si>
  <si>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</si>
  <si>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</si>
  <si>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</si>
  <si>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</si>
  <si>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</si>
  <si>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</si>
  <si>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</si>
  <si>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</si>
  <si>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</si>
  <si>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</si>
  <si>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</si>
  <si>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</si>
  <si>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</si>
  <si>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</si>
  <si>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</si>
  <si>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</si>
  <si>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</si>
  <si>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</si>
  <si>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</si>
  <si>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</si>
  <si>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</si>
  <si>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</si>
  <si>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</si>
  <si>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</si>
  <si>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</si>
  <si>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</si>
  <si>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</si>
  <si>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</si>
  <si>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</si>
  <si>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</si>
  <si>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</si>
  <si>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</si>
  <si>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</si>
  <si>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</si>
  <si>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</si>
  <si>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</si>
  <si>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</si>
  <si>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</si>
  <si>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</si>
  <si>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</si>
  <si>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</si>
  <si>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</si>
  <si>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</si>
  <si>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</si>
  <si>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</si>
  <si>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</si>
  <si>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</si>
  <si>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</si>
  <si>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</si>
  <si>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</si>
  <si>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</si>
  <si>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</si>
  <si>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</si>
  <si>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</si>
  <si>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</si>
  <si>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</si>
  <si>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</si>
  <si>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</si>
  <si>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</si>
  <si>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</si>
  <si>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</si>
  <si>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</si>
  <si>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</si>
  <si>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</si>
  <si>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</si>
  <si>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</si>
  <si>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</si>
  <si>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</si>
  <si>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</si>
  <si>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</si>
  <si>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</si>
  <si>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</si>
  <si>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</si>
  <si>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</si>
  <si>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</si>
  <si>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</si>
  <si>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</si>
  <si>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</si>
  <si>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</si>
  <si>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</si>
  <si>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</si>
  <si>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</si>
  <si>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</si>
  <si>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</si>
  <si>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</si>
  <si>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</si>
  <si>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</si>
  <si>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</si>
  <si>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</si>
  <si>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</si>
  <si>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</si>
  <si>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</si>
  <si>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</si>
  <si>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</si>
  <si>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</si>
  <si>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</si>
  <si>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</si>
  <si>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</si>
  <si>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</si>
  <si>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</si>
  <si>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</si>
  <si>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</si>
  <si>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</si>
  <si>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</si>
  <si>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</si>
  <si>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</si>
  <si>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</si>
  <si>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</si>
  <si>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</si>
  <si>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</si>
  <si>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</si>
  <si>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</si>
  <si>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</si>
  <si>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</si>
  <si>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</si>
  <si>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</si>
  <si>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</si>
  <si>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</si>
  <si>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</si>
  <si>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</si>
  <si>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</si>
  <si>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</si>
  <si>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</si>
  <si>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</si>
  <si>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</si>
  <si>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</si>
  <si>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</si>
  <si>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</si>
  <si>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</si>
  <si>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</si>
  <si>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</si>
  <si>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</si>
  <si>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</si>
  <si>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</si>
  <si>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</si>
  <si>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</si>
  <si>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</si>
  <si>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</si>
  <si>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</si>
  <si>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</si>
  <si>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</si>
  <si>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</si>
  <si>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</si>
  <si>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</si>
  <si>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</si>
  <si>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</si>
  <si>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</si>
  <si>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</si>
  <si>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</si>
  <si>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</si>
  <si>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</si>
  <si>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</si>
  <si>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</si>
  <si>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</si>
  <si>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</si>
  <si>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</si>
  <si>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</si>
  <si>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</si>
  <si>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</si>
  <si>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</si>
  <si>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</si>
  <si>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</si>
  <si>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</si>
  <si>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</si>
  <si>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</si>
  <si>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</si>
  <si>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</si>
  <si>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</si>
  <si>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</si>
  <si>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</si>
  <si>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</si>
  <si>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</si>
  <si>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</si>
  <si>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</si>
  <si>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</si>
  <si>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</si>
  <si>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</si>
  <si>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</si>
  <si>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</si>
  <si>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</si>
  <si>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</si>
  <si>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</si>
  <si>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</si>
  <si>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</si>
  <si>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</si>
  <si>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</si>
  <si>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</si>
  <si>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</si>
  <si>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</si>
  <si>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</si>
  <si>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</si>
  <si>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</si>
  <si>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</si>
  <si>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</si>
  <si>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</si>
  <si>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</si>
  <si>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</si>
  <si>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</si>
  <si>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</si>
  <si>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</si>
  <si>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</si>
  <si>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</si>
  <si>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</si>
  <si>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</si>
  <si>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</si>
  <si>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</si>
  <si>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</si>
  <si>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</si>
  <si>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</si>
  <si>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</si>
  <si>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</si>
  <si>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</si>
  <si>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</si>
  <si>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</si>
  <si>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</si>
  <si>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</si>
  <si>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</si>
  <si>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</si>
  <si>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</si>
  <si>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</si>
  <si>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</si>
  <si>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</si>
  <si>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</si>
  <si>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</si>
  <si>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</si>
  <si>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</si>
  <si>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</si>
  <si>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</si>
  <si>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</si>
  <si>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</si>
  <si>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</si>
  <si>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</si>
  <si>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</si>
  <si>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</si>
  <si>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</si>
  <si>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</si>
  <si>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</si>
  <si>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</si>
  <si>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</si>
  <si>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</si>
  <si>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</si>
  <si>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</si>
  <si>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</si>
  <si>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</si>
  <si>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</si>
  <si>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</si>
  <si>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</si>
  <si>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</si>
  <si>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</si>
  <si>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</si>
  <si>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</si>
  <si>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</si>
  <si>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</si>
  <si>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</si>
  <si>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</si>
  <si>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</si>
  <si>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</si>
  <si>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</si>
  <si>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</si>
  <si>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</si>
  <si>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</si>
  <si>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</si>
  <si>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</si>
  <si>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</si>
  <si>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</si>
  <si>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</si>
  <si>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</si>
  <si>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</si>
  <si>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</si>
  <si>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</si>
  <si>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</si>
  <si>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</si>
  <si>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</si>
  <si>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</si>
  <si>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</si>
  <si>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</si>
  <si>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</si>
  <si>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</si>
  <si>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</si>
  <si>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</si>
  <si>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</si>
  <si>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</si>
  <si>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</si>
  <si>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</si>
  <si>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</si>
  <si>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</si>
  <si>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</si>
  <si>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</si>
  <si>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</si>
  <si>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</si>
  <si>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</si>
  <si>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</si>
  <si>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</si>
  <si>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</si>
  <si>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</si>
  <si>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</si>
  <si>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</si>
  <si>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</si>
  <si>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</si>
  <si>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</si>
  <si>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</si>
  <si>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</si>
  <si>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</si>
  <si>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</si>
  <si>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</si>
  <si>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</si>
  <si>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</si>
  <si>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</si>
  <si>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</si>
  <si>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</si>
  <si>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</si>
  <si>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</si>
  <si>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</si>
  <si>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</si>
  <si>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</si>
  <si>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</si>
  <si>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</si>
  <si>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</si>
  <si>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</si>
  <si>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</si>
  <si>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</si>
  <si>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</si>
  <si>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</si>
  <si>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</si>
  <si>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</si>
  <si>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</si>
  <si>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</si>
  <si>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</si>
  <si>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</si>
  <si>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</si>
  <si>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</si>
  <si>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</si>
  <si>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</si>
  <si>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</si>
  <si>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</si>
  <si>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</si>
  <si>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</si>
  <si>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</si>
  <si>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</si>
  <si>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</si>
  <si>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</si>
  <si>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</si>
  <si>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</si>
  <si>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</si>
  <si>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</si>
  <si>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</si>
  <si>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</si>
  <si>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</si>
  <si>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</si>
  <si>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</si>
  <si>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</si>
  <si>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</si>
  <si>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</si>
  <si>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</si>
  <si>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</si>
  <si>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</si>
  <si>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</si>
  <si>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</si>
  <si>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</si>
  <si>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</si>
  <si>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</si>
  <si>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</si>
  <si>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</si>
  <si>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</si>
  <si>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</si>
  <si>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</si>
  <si>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</si>
  <si>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</si>
  <si>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</si>
  <si>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</si>
  <si>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</si>
  <si>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</si>
  <si>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</si>
  <si>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</si>
  <si>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</si>
  <si>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</si>
  <si>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</si>
  <si>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</si>
  <si>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</si>
  <si>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</si>
  <si>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</si>
  <si>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</si>
  <si>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</si>
  <si>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</si>
  <si>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</si>
  <si>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</si>
  <si>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</si>
  <si>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</si>
  <si>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</si>
  <si>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</si>
  <si>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</si>
  <si>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</si>
  <si>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</si>
  <si>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</si>
  <si>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</si>
  <si>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</si>
  <si>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</si>
  <si>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</si>
  <si>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</si>
  <si>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</si>
  <si>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</si>
  <si>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</si>
  <si>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</si>
  <si>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</si>
  <si>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</si>
  <si>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</si>
  <si>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</si>
  <si>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</si>
  <si>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</si>
  <si>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</si>
  <si>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</si>
  <si>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</si>
  <si>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</si>
  <si>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</si>
  <si>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</si>
  <si>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</si>
  <si>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</si>
  <si>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</si>
  <si>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</si>
  <si>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</si>
  <si>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</si>
  <si>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</si>
  <si>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</si>
  <si>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</si>
  <si>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</si>
  <si>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</si>
  <si>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</si>
  <si>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</si>
  <si>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</si>
  <si>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</si>
  <si>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</si>
  <si>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</si>
  <si>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</si>
  <si>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</si>
  <si>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</si>
  <si>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</si>
  <si>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</si>
  <si>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</si>
  <si>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</si>
  <si>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</si>
  <si>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</si>
  <si>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</si>
  <si>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</si>
  <si>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</si>
  <si>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</si>
  <si>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</si>
  <si>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</si>
  <si>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</si>
  <si>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</si>
  <si>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</si>
  <si>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</si>
  <si>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</si>
  <si>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</si>
  <si>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</si>
  <si>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</si>
  <si>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</si>
  <si>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</si>
  <si>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</si>
  <si>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</si>
  <si>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</si>
  <si>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</si>
  <si>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</si>
  <si>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</si>
  <si>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</si>
  <si>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</si>
  <si>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</si>
  <si>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</si>
  <si>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</si>
  <si>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</si>
  <si>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</si>
  <si>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</si>
  <si>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</si>
  <si>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</si>
  <si>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</si>
  <si>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</si>
  <si>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</si>
  <si>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</si>
  <si>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</si>
  <si>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</si>
  <si>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</si>
  <si>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</si>
  <si>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</si>
  <si>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</si>
  <si>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</si>
  <si>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</si>
  <si>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</si>
  <si>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</si>
  <si>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</si>
  <si>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</si>
  <si>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</si>
  <si>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</si>
  <si>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</si>
  <si>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</si>
  <si>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</si>
  <si>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</si>
  <si>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</si>
  <si>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</si>
  <si>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</si>
  <si>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</si>
  <si>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</si>
  <si>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</si>
  <si>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</si>
  <si>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</si>
  <si>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</si>
  <si>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</si>
  <si>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</si>
  <si>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</si>
  <si>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</si>
  <si>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</si>
  <si>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</si>
  <si>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</si>
  <si>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</si>
  <si>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</si>
  <si>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</si>
  <si>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</si>
  <si>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</si>
  <si>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</si>
  <si>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</si>
  <si>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</si>
  <si>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</si>
  <si>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</si>
  <si>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</si>
  <si>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</si>
  <si>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</si>
  <si>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</si>
  <si>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</si>
  <si>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</si>
  <si>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</si>
  <si>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</si>
  <si>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</si>
  <si>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</si>
  <si>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</si>
  <si>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</si>
  <si>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</si>
  <si>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</si>
  <si>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</si>
  <si>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</si>
  <si>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</si>
  <si>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</si>
  <si>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</si>
  <si>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</si>
  <si>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</si>
  <si>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</si>
  <si>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</si>
  <si>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</si>
  <si>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</si>
  <si>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</si>
  <si>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</si>
  <si>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</si>
  <si>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</si>
  <si>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</si>
  <si>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</si>
  <si>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</si>
  <si>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</si>
  <si>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</si>
  <si>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</si>
  <si>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</si>
  <si>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</si>
  <si>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</si>
  <si>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</si>
  <si>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</si>
  <si>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</si>
  <si>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</si>
  <si>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</si>
  <si>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</si>
  <si>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</si>
  <si>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</si>
  <si>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</si>
  <si>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</si>
  <si>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</si>
  <si>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</si>
  <si>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</si>
  <si>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</si>
  <si>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</si>
  <si>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</si>
  <si>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</si>
  <si>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</si>
  <si>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</si>
  <si>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</si>
  <si>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</si>
  <si>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</si>
  <si>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</si>
  <si>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</si>
  <si>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</si>
  <si>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</si>
  <si>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</si>
  <si>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</si>
  <si>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</si>
  <si>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</si>
  <si>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</si>
  <si>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</si>
  <si>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</si>
  <si>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</si>
  <si>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</si>
  <si>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</si>
  <si>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</si>
  <si>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</si>
  <si>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</si>
  <si>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</si>
  <si>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</si>
  <si>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</si>
  <si>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</si>
  <si>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</si>
  <si>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</si>
  <si>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</si>
  <si>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</si>
  <si>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</si>
  <si>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</si>
  <si>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</si>
  <si>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</si>
  <si>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</si>
  <si>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</si>
  <si>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</si>
  <si>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</si>
  <si>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</si>
  <si>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</si>
  <si>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</si>
  <si>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</si>
  <si>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</si>
  <si>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</si>
  <si>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</si>
  <si>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</si>
  <si>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</si>
  <si>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</si>
  <si>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</si>
  <si>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</si>
  <si>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</si>
  <si>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</si>
  <si>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</si>
  <si>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</si>
  <si>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</si>
  <si>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</si>
  <si>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</si>
  <si>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</si>
  <si>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</si>
  <si>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</si>
  <si>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</si>
  <si>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</si>
  <si>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</si>
  <si>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</si>
  <si>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</si>
  <si>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</si>
  <si>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</si>
  <si>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</si>
  <si>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</si>
  <si>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</si>
  <si>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</si>
  <si>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</si>
  <si>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</si>
  <si>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</si>
  <si>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</si>
  <si>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</si>
  <si>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</si>
  <si>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</si>
  <si>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</si>
  <si>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</si>
  <si>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</si>
  <si>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</si>
  <si>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</si>
  <si>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</si>
  <si>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</si>
  <si>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</si>
  <si>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</si>
  <si>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</si>
  <si>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</si>
  <si>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</si>
  <si>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</si>
  <si>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</si>
  <si>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</si>
  <si>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</si>
  <si>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</si>
  <si>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</si>
  <si>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</si>
  <si>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</si>
  <si>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</si>
  <si>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</si>
  <si>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</si>
  <si>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</si>
  <si>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</si>
  <si>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</si>
  <si>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</si>
  <si>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</si>
  <si>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</si>
  <si>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</si>
  <si>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</si>
  <si>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</si>
  <si>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</si>
  <si>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</si>
  <si>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</si>
  <si>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</si>
  <si>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</si>
  <si>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</si>
  <si>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</si>
  <si>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</si>
  <si>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</si>
  <si>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</si>
  <si>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</si>
  <si>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</si>
  <si>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</si>
  <si>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</si>
  <si>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</si>
  <si>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</si>
  <si>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</si>
  <si>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</si>
  <si>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</si>
  <si>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</si>
  <si>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</si>
  <si>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</si>
  <si>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</si>
  <si>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</si>
  <si>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</si>
  <si>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</si>
  <si>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</si>
  <si>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</si>
  <si>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</si>
  <si>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</si>
  <si>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</si>
  <si>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</si>
  <si>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</si>
  <si>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</si>
  <si>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</si>
  <si>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</si>
  <si>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</si>
  <si>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</si>
  <si>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</si>
  <si>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</si>
  <si>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</si>
  <si>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</si>
  <si>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</si>
  <si>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</si>
  <si>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</si>
  <si>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</si>
  <si>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</si>
  <si>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</si>
  <si>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</si>
  <si>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</si>
  <si>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</si>
  <si>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</si>
  <si>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</si>
  <si>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</si>
  <si>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</si>
  <si>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</si>
  <si>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</si>
  <si>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</si>
  <si>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</si>
  <si>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</si>
  <si>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</si>
  <si>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</si>
  <si>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</si>
  <si>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</si>
  <si>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</si>
  <si>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</si>
  <si>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</si>
  <si>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</si>
  <si>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</si>
  <si>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</si>
  <si>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</si>
  <si>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</si>
  <si>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</si>
  <si>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</si>
  <si>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</si>
  <si>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</si>
  <si>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</si>
  <si>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</si>
  <si>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</si>
  <si>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</si>
  <si>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</si>
  <si>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</si>
  <si>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</si>
  <si>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</si>
  <si>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</si>
  <si>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</si>
  <si>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</si>
  <si>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</si>
  <si>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</si>
  <si>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</si>
  <si>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</si>
  <si>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</si>
  <si>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</si>
  <si>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</si>
  <si>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</si>
  <si>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</si>
  <si>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</si>
  <si>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</si>
  <si>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</si>
  <si>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</si>
  <si>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</si>
  <si>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</si>
  <si>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</si>
  <si>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</si>
  <si>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</si>
  <si>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</si>
  <si>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</si>
  <si>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</si>
  <si>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</si>
  <si>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</si>
  <si>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</si>
  <si>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</si>
  <si>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</si>
  <si>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</si>
  <si>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</si>
  <si>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</si>
  <si>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</si>
  <si>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</si>
  <si>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</si>
  <si>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</si>
  <si>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</si>
  <si>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</si>
  <si>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</si>
  <si>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</si>
  <si>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</si>
  <si>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</si>
  <si>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</si>
  <si>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</si>
  <si>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</si>
  <si>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</si>
  <si>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</si>
  <si>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</si>
  <si>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</si>
  <si>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</si>
  <si>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</si>
  <si>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</si>
  <si>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</si>
  <si>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</si>
  <si>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</si>
  <si>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</si>
  <si>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</si>
  <si>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</si>
  <si>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</si>
  <si>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</si>
  <si>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</si>
  <si>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</si>
  <si>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</si>
  <si>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</si>
  <si>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</si>
  <si>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</si>
  <si>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</si>
  <si>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</si>
  <si>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</si>
  <si>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</si>
  <si>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</si>
  <si>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</si>
  <si>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</si>
  <si>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</si>
  <si>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</si>
  <si>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</si>
  <si>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</si>
  <si>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</si>
  <si>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</si>
  <si>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</si>
  <si>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</si>
  <si>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</si>
  <si>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</si>
  <si>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</si>
  <si>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</si>
  <si>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</si>
  <si>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</si>
  <si>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</si>
  <si>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</si>
  <si>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</si>
  <si>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</si>
  <si>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</si>
  <si>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</si>
  <si>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</si>
  <si>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</si>
  <si>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</si>
  <si>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</si>
  <si>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</si>
  <si>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</si>
  <si>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</si>
  <si>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</si>
  <si>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</si>
  <si>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</si>
  <si>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</si>
  <si>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</si>
  <si>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</si>
  <si>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</si>
  <si>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</si>
  <si>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</si>
  <si>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</si>
  <si>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</si>
  <si>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</si>
  <si>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</si>
  <si>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</si>
  <si>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</si>
  <si>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</si>
  <si>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</si>
  <si>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</si>
  <si>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</si>
  <si>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</si>
  <si>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</si>
  <si>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</si>
  <si>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</si>
  <si>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</si>
  <si>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</si>
  <si>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</si>
  <si>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</si>
  <si>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</si>
  <si>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</si>
  <si>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</si>
  <si>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</si>
  <si>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</si>
  <si>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</si>
  <si>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</si>
  <si>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</si>
  <si>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</si>
  <si>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</si>
  <si>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</si>
  <si>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</si>
  <si>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</si>
  <si>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</si>
  <si>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</si>
  <si>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</si>
  <si>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</si>
  <si>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</si>
  <si>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</si>
  <si>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</si>
  <si>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</si>
  <si>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</si>
  <si>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</si>
  <si>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</si>
  <si>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</si>
  <si>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</si>
  <si>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</si>
  <si>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</si>
  <si>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</si>
  <si>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</si>
  <si>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</si>
  <si>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</si>
  <si>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</si>
  <si>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</si>
  <si>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</si>
  <si>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</si>
  <si>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</si>
  <si>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</si>
  <si>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</si>
  <si>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</si>
  <si>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</si>
  <si>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</si>
  <si>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</si>
  <si>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</si>
  <si>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</si>
  <si>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</si>
  <si>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</si>
  <si>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</si>
  <si>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</si>
  <si>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</si>
  <si>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</si>
  <si>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</si>
  <si>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</si>
  <si>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</si>
  <si>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</si>
  <si>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</si>
  <si>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</si>
  <si>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</si>
  <si>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</si>
  <si>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</si>
  <si>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</si>
  <si>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</si>
  <si>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</si>
  <si>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</si>
  <si>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</si>
  <si>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</si>
  <si>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</si>
  <si>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</si>
  <si>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</si>
  <si>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</si>
  <si>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</si>
  <si>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</si>
  <si>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</si>
  <si>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</si>
  <si>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</si>
  <si>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</si>
  <si>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</si>
  <si>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</si>
  <si>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</si>
  <si>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</si>
  <si>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</si>
  <si>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</si>
  <si>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</si>
  <si>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</si>
  <si>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</si>
  <si>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</si>
  <si>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</si>
  <si>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</si>
  <si>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</si>
  <si>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</si>
  <si>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</si>
  <si>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</si>
  <si>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</si>
  <si>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</si>
  <si>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</si>
  <si>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</si>
  <si>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</si>
  <si>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</si>
  <si>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</si>
  <si>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</si>
  <si>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</si>
  <si>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</si>
  <si>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</si>
  <si>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</si>
  <si>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</si>
  <si>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</si>
  <si>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</si>
  <si>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</si>
  <si>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</si>
  <si>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</si>
  <si>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</si>
  <si>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</si>
  <si>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</si>
  <si>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</si>
  <si>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</si>
  <si>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</si>
  <si>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</si>
  <si>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</si>
  <si>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</si>
  <si>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</si>
  <si>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</si>
  <si>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</si>
  <si>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</si>
  <si>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</si>
  <si>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</si>
  <si>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</si>
  <si>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</si>
  <si>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</si>
  <si>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</si>
  <si>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</si>
  <si>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</si>
  <si>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</si>
  <si>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</si>
  <si>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</si>
  <si>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</si>
  <si>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</si>
  <si>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</si>
  <si>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</si>
  <si>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</si>
  <si>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</si>
  <si>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</si>
  <si>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</si>
  <si>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</si>
  <si>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</si>
  <si>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</si>
  <si>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</si>
  <si>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</si>
  <si>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</si>
  <si>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</si>
  <si>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</si>
  <si>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</si>
  <si>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</si>
  <si>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</si>
  <si>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</si>
  <si>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</si>
  <si>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</si>
  <si>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</si>
  <si>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</si>
  <si>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</si>
  <si>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</si>
  <si>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</si>
  <si>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</si>
  <si>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</si>
  <si>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</si>
  <si>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</si>
  <si>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</si>
  <si>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</si>
  <si>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</si>
  <si>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</si>
  <si>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</si>
  <si>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</si>
  <si>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</si>
  <si>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</si>
  <si>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</si>
  <si>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</si>
  <si>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</si>
  <si>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</si>
  <si>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</si>
  <si>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</si>
  <si>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</si>
  <si>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</si>
  <si>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</si>
  <si>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</si>
  <si>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</si>
  <si>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</si>
  <si>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</si>
  <si>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</si>
  <si>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</si>
  <si>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</si>
  <si>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</si>
  <si>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</si>
  <si>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</si>
  <si>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</si>
  <si>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</si>
  <si>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</si>
  <si>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</si>
  <si>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</si>
  <si>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</si>
  <si>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</si>
  <si>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</si>
  <si>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</si>
  <si>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</si>
  <si>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</si>
  <si>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</si>
  <si>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</si>
  <si>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</si>
  <si>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</si>
  <si>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</si>
  <si>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</si>
  <si>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</si>
  <si>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</si>
  <si>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</si>
  <si>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</si>
  <si>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</si>
  <si>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</si>
  <si>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</si>
  <si>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</si>
  <si>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</si>
  <si>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</si>
  <si>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</si>
  <si>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</si>
  <si>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</si>
  <si>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</si>
  <si>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</si>
  <si>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</si>
  <si>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</si>
  <si>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</si>
  <si>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</si>
  <si>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</si>
  <si>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</si>
  <si>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</si>
  <si>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</si>
  <si>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</si>
  <si>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</si>
  <si>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</si>
  <si>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</si>
  <si>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</si>
  <si>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</si>
  <si>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</si>
  <si>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</si>
  <si>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</si>
  <si>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</si>
  <si>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</si>
  <si>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</si>
  <si>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</si>
  <si>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</si>
  <si>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</si>
  <si>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</si>
  <si>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</si>
  <si>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</si>
  <si>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</si>
  <si>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</si>
  <si>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</si>
  <si>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</si>
  <si>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</si>
  <si>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</si>
  <si>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</si>
  <si>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</si>
  <si>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</si>
  <si>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</si>
  <si>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</si>
  <si>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</si>
  <si>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</si>
  <si>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</si>
  <si>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</si>
  <si>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</si>
  <si>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</si>
  <si>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</si>
  <si>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</si>
  <si>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</si>
  <si>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</si>
  <si>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</si>
  <si>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</si>
  <si>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</si>
  <si>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</si>
  <si>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</si>
  <si>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</si>
  <si>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</si>
  <si>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</si>
  <si>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</si>
  <si>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</si>
  <si>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</si>
  <si>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</si>
  <si>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</si>
  <si>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</si>
  <si>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</si>
  <si>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</si>
  <si>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</si>
  <si>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</si>
  <si>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</si>
  <si>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</si>
  <si>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</si>
  <si>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</si>
  <si>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</si>
  <si>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</si>
  <si>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</si>
  <si>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</si>
  <si>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</si>
  <si>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</si>
  <si>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</si>
  <si>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</si>
  <si>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</si>
  <si>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</si>
  <si>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</si>
  <si>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</si>
  <si>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</si>
  <si>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</si>
  <si>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</si>
  <si>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</si>
  <si>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</si>
  <si>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</si>
  <si>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</si>
  <si>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</si>
  <si>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</si>
  <si>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</si>
  <si>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</si>
  <si>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</si>
  <si>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</si>
  <si>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</si>
  <si>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</si>
  <si>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</si>
  <si>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</si>
  <si>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</si>
  <si>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</si>
  <si>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</si>
  <si>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</si>
  <si>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</si>
  <si>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</si>
  <si>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</si>
  <si>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</si>
  <si>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</si>
  <si>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</si>
  <si>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</si>
  <si>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</si>
  <si>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</si>
  <si>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</si>
  <si>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</si>
  <si>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</si>
  <si>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</si>
  <si>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</si>
  <si>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</si>
  <si>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</si>
  <si>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</si>
  <si>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</si>
  <si>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</si>
  <si>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</si>
  <si>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</si>
  <si>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</si>
  <si>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</si>
  <si>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</si>
  <si>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</si>
  <si>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</si>
  <si>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</si>
  <si>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</si>
  <si>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</si>
  <si>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</si>
  <si>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</si>
  <si>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</si>
  <si>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</si>
  <si>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</si>
  <si>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</si>
  <si>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</si>
  <si>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</si>
  <si>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</si>
  <si>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</si>
  <si>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</si>
  <si>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</si>
  <si>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</si>
  <si>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</si>
  <si>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</si>
  <si>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</si>
  <si>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</si>
  <si>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</si>
  <si>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</si>
  <si>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</si>
  <si>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</si>
  <si>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</si>
  <si>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</si>
  <si>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</si>
  <si>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</si>
  <si>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</si>
  <si>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</si>
  <si>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</si>
  <si>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</si>
  <si>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</si>
  <si>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</si>
  <si>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</si>
  <si>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</si>
  <si>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</si>
  <si>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</si>
  <si>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</si>
  <si>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</si>
  <si>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</si>
  <si>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</si>
  <si>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</si>
  <si>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</si>
  <si>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</si>
  <si>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</si>
  <si>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</si>
  <si>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</si>
  <si>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</si>
  <si>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</si>
  <si>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</si>
  <si>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</si>
  <si>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</si>
  <si>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</si>
  <si>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</si>
  <si>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</si>
  <si>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</si>
  <si>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</si>
  <si>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</si>
  <si>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</si>
  <si>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</si>
  <si>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</si>
  <si>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</si>
  <si>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</si>
  <si>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</si>
  <si>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</si>
  <si>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</si>
  <si>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</si>
  <si>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</si>
  <si>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</si>
  <si>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</si>
  <si>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</si>
  <si>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</si>
  <si>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</si>
  <si>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</si>
  <si>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</si>
  <si>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</si>
  <si>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</si>
  <si>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</si>
  <si>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</si>
  <si>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</si>
  <si>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</si>
  <si>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</si>
  <si>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</si>
  <si>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</si>
  <si>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</si>
  <si>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</si>
  <si>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</si>
  <si>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</si>
  <si>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</si>
  <si>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</si>
  <si>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</si>
  <si>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</si>
  <si>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</si>
  <si>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</si>
  <si>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</si>
  <si>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</si>
  <si>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</si>
  <si>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</si>
  <si>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</si>
  <si>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</si>
  <si>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</si>
  <si>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</si>
  <si>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</si>
  <si>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</si>
  <si>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</si>
  <si>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</si>
  <si>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</si>
  <si>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</si>
  <si>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</si>
  <si>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</si>
  <si>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</si>
  <si>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</si>
  <si>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</si>
  <si>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</si>
  <si>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</si>
  <si>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</si>
  <si>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</si>
  <si>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</si>
  <si>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</si>
  <si>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</si>
  <si>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</si>
  <si>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</si>
  <si>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</si>
  <si>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</si>
  <si>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</si>
  <si>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</si>
  <si>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</si>
  <si>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</si>
  <si>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</si>
  <si>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</si>
  <si>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</si>
  <si>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</si>
  <si>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</si>
  <si>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</si>
  <si>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</si>
  <si>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</si>
  <si>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</si>
  <si>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</si>
  <si>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</si>
  <si>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</si>
  <si>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</si>
  <si>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</si>
  <si>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</si>
  <si>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</si>
  <si>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</si>
  <si>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</si>
  <si>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</si>
  <si>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</si>
  <si>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</si>
  <si>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</si>
  <si>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</si>
  <si>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</si>
  <si>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</si>
  <si>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</si>
  <si>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</si>
  <si>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</si>
  <si>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</si>
  <si>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</si>
  <si>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</si>
  <si>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</si>
  <si>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</si>
  <si>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</si>
  <si>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</si>
  <si>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</si>
  <si>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</si>
  <si>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</si>
  <si>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</si>
  <si>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</si>
  <si>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</si>
  <si>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</si>
  <si>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</si>
  <si>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</si>
  <si>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</si>
  <si>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</si>
  <si>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</si>
  <si>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</si>
  <si>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</si>
  <si>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</si>
  <si>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</si>
  <si>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</si>
  <si>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</si>
  <si>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</si>
  <si>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</si>
  <si>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</si>
  <si>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</si>
  <si>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</si>
  <si>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</si>
  <si>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</si>
  <si>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</si>
  <si>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</si>
  <si>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</si>
  <si>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</si>
  <si>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</si>
  <si>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</si>
  <si>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</si>
  <si>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</si>
  <si>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</si>
  <si>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</si>
  <si>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</si>
  <si>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</si>
  <si>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</si>
  <si>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</si>
  <si>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</si>
  <si>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</si>
  <si>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</si>
  <si>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</si>
  <si>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</si>
  <si>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</si>
  <si>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</si>
  <si>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</si>
  <si>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</si>
  <si>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</si>
  <si>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</si>
  <si>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</si>
  <si>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</si>
  <si>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</si>
  <si>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</si>
  <si>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</si>
  <si>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</si>
  <si>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</si>
  <si>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</si>
  <si>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</si>
  <si>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</si>
  <si>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</si>
  <si>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</si>
  <si>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</si>
  <si>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</si>
  <si>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</si>
  <si>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</si>
  <si>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</si>
  <si>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</si>
  <si>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</si>
  <si>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</si>
  <si>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</si>
  <si>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</si>
  <si>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</si>
  <si>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</si>
  <si>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</si>
  <si>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</si>
  <si>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</si>
  <si>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</si>
  <si>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</si>
  <si>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</si>
  <si>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</si>
  <si>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</si>
  <si>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</si>
  <si>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</si>
  <si>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</si>
  <si>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</si>
  <si>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</si>
  <si>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</si>
  <si>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</si>
  <si>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</si>
  <si>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</si>
  <si>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</si>
  <si>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</si>
  <si>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</si>
  <si>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</si>
  <si>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</si>
  <si>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</si>
  <si>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</si>
  <si>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</si>
  <si>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</si>
  <si>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</si>
  <si>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</si>
  <si>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</si>
  <si>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</si>
  <si>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</si>
  <si>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</si>
  <si>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</si>
  <si>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</si>
  <si>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</si>
  <si>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</si>
  <si>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</si>
  <si>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</si>
  <si>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</si>
  <si>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</si>
  <si>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</si>
  <si>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</si>
  <si>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</si>
  <si>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</si>
  <si>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</si>
  <si>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</si>
  <si>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</si>
  <si>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</si>
  <si>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</si>
  <si>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</si>
  <si>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</si>
  <si>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</si>
  <si>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</si>
  <si>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</si>
  <si>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</si>
  <si>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</si>
  <si>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</si>
  <si>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</si>
  <si>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</si>
  <si>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</si>
  <si>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</si>
  <si>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</si>
  <si>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</si>
  <si>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</si>
  <si>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</si>
  <si>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</si>
  <si>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</si>
  <si>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</si>
  <si>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</si>
  <si>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</si>
  <si>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</si>
  <si>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</si>
  <si>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</si>
  <si>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</si>
  <si>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</si>
  <si>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</si>
  <si>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</si>
  <si>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</si>
  <si>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</si>
  <si>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</si>
  <si>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</si>
  <si>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</si>
  <si>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</si>
  <si>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</si>
  <si>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</si>
  <si>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</si>
  <si>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</si>
  <si>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</si>
  <si>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</si>
  <si>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</si>
  <si>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</si>
  <si>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</si>
  <si>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</si>
  <si>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</si>
  <si>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</si>
  <si>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</si>
  <si>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</si>
  <si>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</si>
  <si>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</si>
  <si>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</si>
  <si>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</si>
  <si>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</si>
  <si>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</si>
  <si>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</si>
  <si>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</si>
  <si>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</si>
  <si>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</si>
  <si>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</si>
  <si>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</si>
  <si>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</si>
  <si>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</si>
  <si>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</si>
  <si>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</si>
  <si>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</si>
  <si>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</si>
  <si>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</si>
  <si>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</si>
  <si>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</si>
  <si>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</si>
  <si>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</si>
  <si>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</si>
  <si>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</si>
  <si>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</si>
  <si>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</si>
  <si>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</si>
  <si>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</si>
  <si>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</si>
  <si>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</si>
  <si>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</si>
  <si>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</si>
  <si>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</si>
  <si>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</si>
  <si>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</si>
  <si>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</si>
  <si>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</si>
  <si>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</si>
  <si>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</si>
  <si>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</si>
  <si>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</si>
  <si>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</si>
  <si>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</si>
  <si>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</si>
  <si>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</si>
  <si>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</si>
  <si>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</si>
  <si>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</si>
  <si>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</si>
  <si>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</si>
  <si>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</si>
  <si>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</si>
  <si>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</si>
  <si>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</si>
  <si>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</si>
  <si>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</si>
  <si>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</si>
  <si>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</si>
  <si>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</si>
  <si>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</si>
  <si>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</si>
  <si>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</si>
  <si>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</si>
  <si>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</si>
  <si>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</si>
  <si>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</si>
  <si>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</si>
  <si>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</si>
  <si>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</si>
  <si>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</si>
  <si>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</si>
  <si>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</si>
  <si>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</si>
  <si>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</si>
  <si>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</si>
  <si>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</si>
  <si>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</si>
  <si>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</si>
  <si>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</si>
  <si>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</si>
  <si>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</si>
  <si>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</si>
  <si>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</si>
  <si>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</si>
  <si>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</si>
  <si>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</si>
  <si>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</si>
  <si>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</si>
  <si>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</si>
  <si>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</si>
  <si>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</si>
  <si>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</si>
  <si>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</si>
  <si>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</si>
  <si>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</si>
  <si>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</si>
  <si>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</si>
  <si>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</si>
  <si>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</si>
  <si>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</si>
  <si>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</si>
  <si>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</si>
  <si>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</si>
  <si>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</si>
  <si>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</si>
  <si>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</si>
  <si>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</si>
  <si>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</si>
  <si>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</si>
  <si>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</si>
  <si>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</si>
  <si>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</si>
  <si>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</si>
  <si>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</si>
  <si>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</si>
  <si>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</si>
  <si>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</si>
  <si>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</si>
  <si>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</si>
  <si>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</si>
  <si>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</si>
  <si>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</si>
  <si>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</si>
  <si>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</si>
  <si>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</si>
  <si>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</si>
  <si>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</si>
  <si>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</si>
  <si>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</si>
  <si>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</si>
  <si>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</si>
  <si>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</si>
  <si>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</si>
  <si>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</si>
  <si>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</si>
  <si>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</si>
  <si>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</si>
  <si>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</si>
  <si>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</si>
  <si>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</si>
  <si>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</si>
  <si>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</si>
  <si>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</si>
  <si>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</si>
  <si>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</si>
  <si>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</si>
  <si>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</si>
  <si>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</si>
  <si>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</si>
  <si>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</si>
  <si>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</si>
  <si>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</si>
  <si>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</si>
  <si>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</si>
  <si>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</si>
  <si>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</si>
  <si>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</si>
  <si>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</si>
  <si>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</si>
  <si>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</si>
  <si>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</si>
  <si>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</si>
  <si>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</si>
  <si>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</si>
  <si>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</si>
  <si>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</si>
  <si>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</si>
  <si>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</si>
  <si>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</si>
  <si>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</si>
  <si>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</si>
  <si>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</si>
  <si>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</si>
  <si>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</si>
  <si>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</si>
  <si>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</si>
  <si>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</si>
  <si>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</si>
  <si>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</si>
  <si>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</si>
  <si>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</si>
  <si>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</si>
  <si>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</si>
  <si>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</si>
  <si>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</si>
  <si>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</si>
  <si>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</si>
  <si>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</si>
  <si>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</si>
  <si>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</si>
  <si>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</si>
  <si>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</si>
  <si>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</si>
  <si>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</si>
  <si>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</si>
  <si>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</si>
  <si>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</si>
  <si>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</si>
  <si>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</si>
  <si>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</si>
  <si>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</si>
  <si>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</si>
  <si>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</si>
  <si>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</si>
  <si>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</si>
  <si>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</si>
  <si>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</si>
  <si>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</si>
  <si>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</si>
  <si>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</si>
  <si>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</si>
  <si>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</si>
  <si>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</si>
  <si>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</si>
  <si>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</si>
  <si>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</si>
  <si>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</si>
  <si>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</si>
  <si>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</si>
  <si>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</si>
  <si>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</si>
  <si>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</si>
  <si>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</si>
  <si>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</si>
  <si>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</si>
  <si>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</si>
  <si>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</si>
  <si>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</si>
  <si>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</si>
  <si>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</si>
  <si>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</si>
  <si>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</si>
  <si>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</si>
  <si>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</si>
  <si>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</si>
  <si>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</si>
  <si>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</si>
  <si>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</si>
  <si>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</si>
  <si>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</si>
  <si>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</si>
  <si>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</si>
  <si>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</si>
  <si>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</si>
  <si>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</si>
  <si>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</si>
  <si>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</si>
  <si>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</si>
  <si>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</si>
  <si>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</si>
  <si>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</si>
  <si>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</si>
  <si>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</si>
  <si>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</si>
  <si>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</si>
  <si>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</si>
  <si>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</si>
  <si>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</si>
  <si>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</si>
  <si>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</si>
  <si>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</si>
  <si>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</si>
  <si>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</si>
  <si>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</si>
  <si>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</si>
  <si>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</si>
  <si>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</si>
  <si>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</si>
  <si>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</si>
  <si>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</si>
  <si>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</si>
  <si>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</si>
  <si>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</si>
  <si>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</si>
  <si>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</si>
  <si>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</si>
  <si>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</si>
  <si>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</si>
  <si>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</si>
  <si>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</si>
  <si>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</si>
  <si>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</si>
  <si>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</si>
  <si>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</si>
  <si>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</si>
  <si>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</si>
  <si>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</si>
  <si>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</si>
  <si>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</si>
  <si>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</si>
  <si>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</si>
  <si>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</si>
  <si>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</si>
  <si>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</si>
  <si>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</si>
  <si>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</si>
  <si>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</si>
  <si>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</si>
  <si>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</si>
  <si>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</si>
  <si>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</si>
  <si>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</si>
  <si>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</si>
  <si>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</si>
  <si>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</si>
  <si>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</si>
  <si>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</si>
  <si>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</si>
  <si>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</si>
  <si>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</si>
  <si>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</si>
  <si>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</si>
  <si>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</si>
  <si>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</si>
  <si>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</si>
  <si>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</si>
  <si>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</si>
  <si>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</si>
  <si>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</si>
  <si>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</si>
  <si>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</si>
  <si>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</si>
  <si>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</si>
  <si>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</si>
  <si>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</si>
  <si>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</si>
  <si>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</si>
  <si>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</si>
  <si>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</si>
  <si>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</si>
  <si>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</si>
  <si>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</si>
  <si>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</si>
  <si>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</si>
  <si>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</si>
  <si>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</si>
  <si>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</si>
  <si>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</si>
  <si>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</si>
  <si>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</si>
  <si>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</si>
  <si>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</si>
  <si>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</si>
  <si>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</si>
  <si>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</si>
  <si>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</si>
  <si>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</si>
  <si>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</si>
  <si>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</si>
  <si>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</si>
  <si>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</si>
  <si>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</si>
  <si>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</si>
  <si>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</si>
  <si>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</si>
  <si>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</si>
  <si>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</si>
  <si>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</si>
  <si>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</si>
  <si>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</si>
  <si>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</si>
  <si>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</si>
  <si>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</si>
  <si>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</si>
  <si>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</si>
  <si>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</si>
  <si>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</si>
  <si>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</si>
  <si>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</si>
  <si>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</si>
  <si>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</si>
  <si>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</si>
  <si>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</si>
  <si>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</si>
  <si>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</si>
  <si>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</si>
  <si>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</si>
  <si>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</si>
  <si>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</si>
  <si>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</si>
  <si>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</si>
  <si>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</si>
  <si>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</si>
  <si>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</si>
  <si>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</si>
  <si>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</si>
  <si>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</si>
  <si>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</si>
  <si>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</si>
  <si>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</si>
  <si>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</si>
  <si>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</si>
  <si>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</si>
  <si>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</si>
  <si>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</si>
  <si>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</si>
  <si>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</si>
  <si>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</si>
  <si>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</si>
  <si>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</si>
  <si>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</si>
  <si>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</si>
  <si>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</si>
  <si>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</si>
  <si>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</si>
  <si>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</si>
  <si>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</si>
  <si>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</si>
  <si>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</si>
  <si>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</si>
  <si>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</si>
  <si>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</si>
  <si>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</si>
  <si>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</si>
  <si>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</si>
  <si>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</si>
  <si>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</si>
  <si>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</si>
  <si>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</si>
  <si>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</si>
  <si>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</si>
  <si>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</si>
  <si>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</si>
  <si>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</si>
  <si>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</si>
  <si>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</si>
  <si>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</si>
  <si>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</si>
  <si>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</si>
  <si>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</si>
  <si>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</si>
  <si>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</si>
  <si>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</si>
  <si>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</si>
  <si>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</si>
  <si>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</si>
  <si>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</si>
  <si>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</si>
  <si>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</si>
  <si>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</si>
  <si>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</si>
  <si>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</si>
  <si>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</si>
  <si>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</si>
  <si>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</si>
  <si>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</si>
  <si>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</si>
  <si>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</si>
  <si>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</si>
  <si>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</si>
  <si>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</si>
  <si>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</si>
  <si>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</si>
  <si>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</si>
  <si>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</si>
  <si>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</si>
  <si>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</si>
  <si>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</si>
  <si>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</si>
  <si>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</si>
  <si>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</si>
  <si>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</si>
  <si>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</si>
  <si>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</si>
  <si>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</si>
  <si>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</si>
  <si>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</si>
  <si>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</si>
  <si>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</si>
  <si>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</si>
  <si>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</si>
  <si>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</si>
  <si>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</si>
  <si>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</si>
  <si>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</si>
  <si>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</si>
  <si>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</si>
  <si>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</si>
  <si>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</si>
  <si>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</si>
  <si>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</si>
  <si>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</si>
  <si>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</si>
  <si>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</si>
  <si>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</si>
  <si>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</si>
  <si>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</si>
  <si>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</si>
  <si>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</si>
  <si>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</si>
  <si>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</si>
  <si>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</si>
  <si>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</si>
  <si>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</si>
  <si>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</si>
  <si>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</si>
  <si>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</si>
  <si>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</si>
  <si>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</si>
  <si>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</si>
  <si>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</si>
  <si>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</si>
  <si>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</si>
  <si>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</si>
  <si>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</si>
  <si>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</si>
  <si>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</si>
  <si>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</si>
  <si>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</si>
  <si>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</si>
  <si>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</si>
  <si>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</si>
  <si>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</si>
  <si>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</si>
  <si>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</si>
  <si>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</si>
  <si>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</si>
  <si>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</si>
  <si>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</si>
  <si>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</si>
  <si>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</si>
  <si>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</si>
  <si>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</si>
  <si>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</si>
  <si>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</si>
  <si>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</si>
  <si>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</si>
  <si>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</si>
  <si>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</si>
  <si>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</si>
  <si>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</si>
  <si>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</si>
  <si>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</si>
  <si>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</si>
  <si>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</si>
  <si>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</si>
  <si>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</si>
  <si>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</si>
  <si>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</si>
  <si>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</si>
  <si>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</si>
  <si>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</si>
  <si>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</si>
  <si>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</si>
  <si>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</si>
  <si>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</si>
  <si>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</si>
  <si>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</si>
  <si>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</si>
  <si>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</si>
  <si>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</si>
  <si>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</si>
  <si>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</si>
  <si>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</si>
  <si>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</si>
  <si>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</si>
  <si>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</si>
  <si>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</si>
  <si>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</si>
  <si>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</si>
  <si>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</si>
  <si>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</si>
  <si>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</si>
  <si>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</si>
  <si>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</si>
  <si>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</si>
  <si>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</si>
  <si>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</si>
  <si>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</si>
  <si>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</si>
  <si>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</si>
  <si>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</si>
  <si>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</si>
  <si>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</si>
  <si>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</si>
  <si>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</si>
  <si>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</si>
  <si>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</si>
  <si>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</si>
  <si>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</si>
  <si>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</si>
  <si>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</si>
  <si>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</si>
  <si>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</si>
  <si>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</si>
  <si>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</si>
  <si>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</si>
  <si>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</si>
  <si>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</si>
  <si>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</si>
  <si>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</si>
  <si>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</si>
  <si>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</si>
  <si>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</si>
  <si>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</si>
  <si>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</si>
  <si>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</si>
  <si>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</si>
  <si>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</si>
  <si>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</si>
  <si>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</si>
  <si>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</si>
  <si>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</si>
  <si>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</si>
  <si>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</si>
  <si>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</si>
  <si>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</si>
  <si>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</si>
  <si>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</si>
  <si>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</si>
  <si>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</si>
  <si>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</si>
  <si>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</si>
  <si>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</si>
  <si>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</si>
  <si>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</si>
  <si>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</si>
  <si>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</si>
  <si>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</si>
  <si>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</si>
  <si>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</si>
  <si>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</si>
  <si>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</si>
  <si>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</si>
  <si>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</si>
  <si>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</si>
  <si>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</si>
  <si>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</si>
  <si>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</si>
  <si>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</si>
  <si>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</si>
  <si>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</si>
  <si>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</si>
  <si>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</si>
  <si>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</si>
  <si>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</si>
  <si>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</si>
  <si>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</si>
  <si>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</si>
  <si>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</si>
  <si>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</si>
  <si>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</si>
  <si>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</si>
  <si>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</si>
  <si>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</si>
  <si>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</si>
  <si>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</si>
  <si>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</si>
  <si>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</si>
  <si>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</si>
  <si>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</si>
  <si>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</si>
  <si>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</si>
  <si>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</si>
  <si>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</si>
  <si>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</si>
  <si>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</si>
  <si>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</si>
  <si>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</si>
  <si>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</si>
  <si>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</si>
  <si>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</si>
  <si>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</si>
  <si>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</si>
  <si>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</si>
  <si>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</si>
  <si>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</si>
  <si>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</si>
  <si>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</si>
  <si>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</si>
  <si>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</si>
  <si>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</si>
  <si>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</si>
  <si>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</si>
  <si>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</si>
  <si>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</si>
  <si>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</si>
  <si>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</si>
  <si>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</si>
  <si>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</si>
  <si>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</si>
  <si>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</si>
  <si>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</si>
  <si>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</si>
  <si>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</si>
  <si>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</si>
  <si>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</si>
  <si>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</si>
  <si>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</si>
  <si>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</si>
  <si>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</si>
  <si>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</si>
  <si>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</si>
  <si>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</si>
  <si>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</si>
  <si>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</si>
  <si>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</si>
  <si>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</si>
  <si>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</si>
  <si>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</si>
  <si>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</si>
  <si>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</si>
  <si>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</si>
  <si>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</si>
  <si>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</si>
  <si>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</si>
  <si>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</si>
  <si>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</si>
  <si>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</si>
  <si>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</si>
  <si>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</si>
  <si>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</si>
  <si>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</si>
  <si>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</si>
  <si>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</si>
  <si>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</si>
  <si>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</si>
  <si>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</si>
  <si>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</si>
  <si>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</si>
  <si>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</si>
  <si>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</si>
  <si>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</si>
  <si>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</si>
  <si>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</si>
  <si>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</si>
  <si>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</si>
  <si>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</si>
  <si>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</si>
  <si>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</si>
  <si>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</si>
  <si>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</si>
  <si>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</si>
  <si>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</si>
  <si>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</si>
  <si>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</si>
  <si>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</si>
  <si>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</si>
  <si>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</si>
  <si>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</si>
  <si>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</si>
  <si>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</si>
  <si>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</si>
  <si>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</si>
  <si>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</si>
  <si>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</si>
  <si>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</si>
  <si>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</si>
  <si>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</si>
  <si>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</si>
  <si>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</si>
  <si>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</si>
  <si>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</si>
  <si>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</si>
  <si>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</si>
  <si>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</si>
  <si>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</si>
  <si>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</si>
  <si>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</si>
  <si>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</si>
  <si>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</si>
  <si>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</si>
  <si>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</si>
  <si>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</si>
  <si>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</si>
  <si>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</si>
  <si>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</si>
  <si>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</si>
  <si>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</si>
  <si>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</si>
  <si>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</si>
  <si>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</si>
  <si>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</si>
  <si>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</si>
  <si>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</si>
  <si>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</si>
  <si>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</si>
  <si>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</si>
  <si>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</si>
  <si>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</si>
  <si>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</si>
  <si>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</si>
  <si>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</si>
  <si>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</si>
  <si>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</si>
  <si>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</si>
  <si>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</si>
  <si>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</si>
  <si>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</si>
  <si>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</si>
  <si>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</si>
  <si>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</si>
  <si>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</si>
  <si>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</si>
  <si>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</si>
  <si>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</si>
  <si>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</si>
  <si>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</si>
  <si>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</si>
  <si>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</si>
  <si>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</si>
  <si>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</si>
  <si>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</si>
  <si>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</si>
  <si>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</si>
  <si>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</si>
  <si>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</si>
  <si>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</si>
  <si>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</si>
  <si>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</si>
  <si>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</si>
  <si>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</si>
  <si>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</si>
  <si>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</si>
  <si>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</si>
  <si>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</si>
  <si>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</si>
  <si>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</si>
  <si>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</si>
  <si>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</si>
  <si>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</si>
  <si>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</si>
  <si>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</si>
  <si>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</si>
  <si>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</si>
  <si>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</si>
  <si>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</si>
  <si>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</si>
  <si>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</si>
  <si>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</si>
  <si>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</si>
  <si>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</si>
  <si>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</si>
  <si>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</si>
  <si>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</si>
  <si>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</si>
  <si>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</si>
  <si>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</si>
  <si>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</si>
  <si>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</si>
  <si>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</si>
  <si>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</si>
  <si>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</si>
  <si>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</si>
  <si>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</si>
  <si>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</si>
  <si>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</si>
  <si>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</si>
  <si>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</si>
  <si>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</si>
  <si>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</si>
  <si>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</si>
  <si>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</si>
  <si>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</si>
  <si>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</si>
  <si>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</si>
  <si>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</si>
  <si>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</si>
  <si>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</si>
  <si>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</si>
  <si>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</si>
  <si>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</si>
  <si>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</si>
  <si>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</si>
  <si>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</si>
  <si>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</si>
  <si>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</si>
  <si>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</si>
  <si>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</si>
  <si>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</si>
  <si>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</si>
  <si>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</si>
  <si>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</si>
  <si>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</si>
  <si>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</si>
  <si>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</si>
  <si>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</si>
  <si>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</si>
  <si>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</si>
  <si>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</si>
  <si>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</si>
  <si>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</si>
  <si>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</si>
  <si>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</si>
  <si>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</si>
  <si>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</si>
  <si>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</si>
  <si>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</si>
  <si>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</si>
  <si>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</si>
  <si>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</si>
  <si>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</si>
  <si>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</si>
  <si>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</si>
  <si>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</si>
  <si>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</si>
  <si>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</si>
  <si>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</si>
  <si>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</si>
  <si>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</si>
  <si>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</si>
  <si>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</si>
  <si>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</si>
  <si>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</si>
  <si>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</si>
  <si>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</si>
  <si>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</si>
  <si>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</si>
  <si>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</si>
  <si>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</si>
  <si>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</si>
  <si>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</si>
  <si>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</si>
  <si>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</si>
  <si>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</si>
  <si>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</si>
  <si>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</si>
  <si>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</si>
  <si>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</si>
  <si>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</si>
  <si>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</si>
  <si>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</si>
  <si>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</si>
  <si>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</si>
  <si>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</si>
  <si>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</si>
  <si>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</si>
  <si>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</si>
  <si>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</si>
  <si>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</si>
  <si>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</si>
  <si>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</si>
  <si>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</si>
  <si>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</si>
  <si>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</si>
  <si>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</si>
  <si>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</si>
  <si>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</si>
  <si>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</si>
  <si>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</si>
  <si>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</si>
  <si>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</si>
  <si>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</si>
  <si>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</si>
  <si>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</si>
  <si>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</si>
  <si>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</si>
  <si>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</si>
  <si>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</si>
  <si>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</si>
  <si>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</si>
  <si>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</si>
  <si>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</si>
  <si>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</si>
  <si>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</si>
  <si>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</si>
  <si>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</si>
  <si>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</si>
  <si>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</si>
  <si>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</si>
  <si>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</si>
  <si>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</si>
  <si>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</si>
  <si>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</si>
  <si>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</si>
  <si>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</si>
  <si>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</si>
  <si>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</si>
  <si>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</si>
  <si>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</si>
  <si>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</si>
  <si>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</si>
  <si>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</si>
  <si>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</si>
  <si>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</si>
  <si>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</si>
  <si>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</si>
  <si>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</si>
  <si>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</si>
  <si>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</si>
  <si>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</si>
  <si>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</si>
  <si>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</si>
  <si>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</si>
  <si>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</si>
  <si>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</si>
  <si>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</si>
  <si>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</si>
  <si>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</si>
  <si>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</si>
  <si>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</si>
  <si>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</si>
  <si>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</si>
  <si>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</si>
  <si>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</si>
  <si>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</si>
  <si>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</si>
  <si>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</si>
  <si>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</si>
  <si>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</si>
  <si>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</si>
  <si>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</si>
  <si>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</si>
  <si>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</si>
  <si>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</si>
  <si>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</si>
  <si>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</si>
  <si>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</si>
  <si>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</si>
  <si>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</si>
  <si>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</si>
  <si>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</si>
  <si>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</si>
  <si>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</si>
  <si>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</si>
  <si>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</si>
  <si>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</si>
  <si>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</si>
  <si>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</si>
  <si>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</si>
  <si>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</si>
  <si>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</si>
  <si>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</si>
  <si>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</si>
  <si>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</si>
  <si>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</si>
  <si>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</si>
  <si>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</si>
  <si>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</si>
  <si>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</si>
  <si>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</si>
  <si>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</si>
  <si>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</si>
  <si>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</si>
  <si>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</si>
  <si>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</si>
  <si>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</si>
  <si>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</si>
  <si>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</si>
  <si>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</si>
  <si>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</si>
  <si>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</si>
  <si>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</si>
  <si>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</si>
  <si>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</si>
  <si>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</si>
  <si>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</si>
  <si>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</si>
  <si>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</si>
  <si>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</si>
  <si>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</si>
  <si>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</si>
  <si>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</si>
  <si>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</si>
  <si>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</si>
  <si>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</si>
  <si>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</si>
  <si>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</si>
  <si>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</si>
  <si>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</si>
  <si>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</si>
  <si>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</si>
  <si>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</si>
  <si>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</si>
  <si>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</si>
  <si>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</si>
  <si>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</si>
  <si>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</si>
  <si>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</si>
  <si>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</si>
  <si>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</si>
  <si>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</si>
  <si>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</si>
  <si>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</si>
  <si>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</si>
  <si>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</si>
  <si>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</si>
  <si>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</si>
  <si>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</si>
  <si>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</si>
  <si>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</si>
  <si>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</si>
  <si>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</si>
  <si>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</si>
  <si>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</si>
  <si>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</si>
  <si>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</si>
  <si>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</si>
  <si>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</si>
  <si>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</si>
  <si>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</si>
  <si>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</si>
  <si>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</si>
  <si>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</si>
  <si>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</si>
  <si>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</si>
  <si>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</si>
  <si>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</si>
  <si>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</si>
  <si>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</si>
  <si>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</si>
  <si>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</si>
  <si>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</si>
  <si>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</si>
  <si>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</si>
  <si>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</si>
  <si>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</si>
  <si>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</si>
  <si>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</si>
  <si>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</si>
  <si>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</si>
  <si>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</si>
  <si>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</si>
  <si>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</si>
  <si>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</si>
  <si>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</si>
  <si>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</si>
  <si>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</si>
  <si>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</si>
  <si>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</si>
  <si>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</si>
  <si>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</si>
  <si>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</si>
  <si>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</si>
  <si>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</si>
  <si>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</si>
  <si>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</si>
  <si>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</si>
  <si>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</si>
  <si>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</si>
  <si>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</si>
  <si>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</si>
  <si>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</si>
  <si>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</si>
  <si>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</si>
  <si>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</si>
  <si>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</si>
  <si>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</si>
  <si>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</si>
  <si>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</si>
  <si>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</si>
  <si>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</si>
  <si>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</si>
  <si>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</si>
  <si>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</si>
  <si>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</si>
  <si>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</si>
  <si>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</si>
  <si>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</si>
  <si>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</si>
  <si>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</si>
  <si>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</si>
  <si>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</si>
  <si>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</si>
  <si>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</si>
  <si>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</si>
  <si>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</si>
  <si>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</si>
  <si>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</si>
  <si>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</si>
  <si>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</si>
  <si>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</si>
  <si>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</si>
  <si>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</si>
  <si>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</si>
  <si>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</si>
  <si>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</si>
  <si>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</si>
  <si>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</si>
  <si>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</si>
  <si>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</si>
  <si>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</si>
  <si>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</si>
  <si>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</si>
  <si>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</si>
  <si>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</si>
  <si>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</si>
  <si>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</si>
  <si>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</si>
  <si>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</si>
  <si>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</si>
  <si>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</si>
  <si>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</si>
  <si>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</si>
  <si>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</si>
  <si>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</si>
  <si>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</si>
  <si>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</si>
  <si>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</si>
  <si>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</si>
  <si>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</si>
  <si>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</si>
  <si>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</si>
  <si>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</si>
  <si>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</si>
  <si>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</si>
  <si>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</si>
  <si>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</si>
  <si>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</si>
  <si>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</si>
  <si>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</si>
  <si>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</si>
  <si>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</si>
  <si>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</si>
  <si>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</si>
  <si>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</si>
  <si>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</si>
  <si>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</si>
  <si>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</si>
  <si>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</si>
  <si>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</si>
  <si>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</si>
  <si>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</si>
  <si>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</si>
  <si>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</si>
  <si>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</si>
  <si>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</si>
  <si>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</si>
  <si>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</si>
  <si>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</si>
  <si>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</si>
  <si>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</si>
  <si>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</si>
  <si>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</si>
  <si>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</si>
  <si>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</si>
  <si>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</si>
  <si>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</si>
  <si>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</si>
  <si>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</si>
  <si>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</si>
  <si>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</si>
  <si>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</si>
  <si>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</si>
  <si>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</si>
  <si>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</si>
  <si>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</si>
  <si>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</si>
  <si>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</si>
  <si>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</si>
  <si>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</si>
  <si>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</si>
  <si>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</si>
  <si>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</si>
  <si>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</si>
  <si>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</si>
  <si>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</si>
  <si>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</si>
  <si>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</si>
  <si>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</si>
  <si>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</si>
  <si>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</si>
  <si>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</si>
  <si>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</si>
  <si>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</si>
  <si>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</si>
  <si>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</si>
  <si>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</si>
  <si>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</si>
  <si>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</si>
  <si>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</si>
  <si>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</si>
  <si>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</si>
  <si>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</si>
  <si>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</si>
  <si>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</si>
  <si>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</si>
  <si>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</si>
  <si>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</si>
  <si>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</si>
  <si>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</si>
  <si>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</si>
  <si>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</si>
  <si>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</si>
  <si>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</si>
  <si>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</si>
  <si>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</si>
  <si>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</si>
  <si>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</si>
  <si>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</si>
  <si>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</si>
  <si>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</si>
  <si>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</si>
  <si>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</si>
  <si>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</si>
  <si>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</si>
  <si>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</si>
  <si>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</si>
  <si>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</si>
  <si>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</si>
  <si>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</si>
  <si>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</si>
  <si>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</si>
  <si>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</si>
  <si>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</si>
  <si>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</si>
  <si>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</si>
  <si>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</si>
  <si>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</si>
  <si>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</si>
  <si>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</si>
  <si>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</si>
  <si>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</si>
  <si>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</si>
  <si>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</si>
  <si>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</si>
  <si>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</si>
  <si>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</si>
  <si>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</si>
  <si>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</si>
  <si>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</si>
  <si>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</si>
  <si>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</si>
  <si>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</si>
  <si>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</si>
  <si>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</si>
  <si>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</si>
  <si>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</si>
  <si>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</si>
  <si>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</si>
  <si>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</si>
  <si>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</si>
  <si>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</si>
  <si>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</si>
  <si>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</si>
  <si>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</si>
  <si>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</si>
  <si>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</si>
  <si>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</si>
  <si>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</si>
  <si>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</si>
  <si>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</si>
  <si>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</si>
  <si>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</si>
  <si>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</si>
  <si>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</si>
  <si>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</si>
  <si>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</si>
  <si>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</si>
  <si>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</si>
  <si>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</si>
  <si>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</si>
  <si>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</si>
  <si>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</si>
  <si>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</si>
  <si>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</si>
  <si>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</si>
  <si>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</si>
  <si>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</si>
  <si>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</si>
  <si>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</si>
  <si>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</si>
  <si>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</si>
  <si>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</si>
  <si>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</si>
  <si>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</si>
  <si>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</si>
  <si>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</si>
  <si>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</si>
  <si>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</si>
  <si>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</si>
  <si>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</si>
  <si>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</si>
  <si>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</si>
  <si>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</si>
  <si>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</si>
  <si>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</si>
  <si>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</si>
  <si>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</si>
  <si>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</si>
  <si>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</si>
  <si>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</si>
  <si>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</si>
  <si>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</si>
  <si>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</si>
  <si>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</si>
  <si>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</si>
  <si>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</si>
  <si>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</si>
  <si>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</si>
  <si>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</si>
  <si>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</si>
  <si>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</si>
  <si>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</si>
  <si>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</si>
  <si>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</si>
  <si>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</si>
  <si>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</si>
  <si>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</si>
  <si>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</si>
  <si>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</si>
  <si>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</si>
  <si>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</si>
  <si>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</si>
  <si>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</si>
  <si>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</si>
  <si>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</si>
  <si>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</si>
  <si>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</si>
  <si>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</si>
  <si>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</si>
  <si>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</si>
  <si>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</si>
  <si>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</si>
  <si>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</si>
  <si>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</si>
  <si>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</si>
  <si>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</si>
  <si>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</si>
  <si>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</si>
  <si>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</si>
  <si>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</si>
  <si>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</si>
  <si>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</si>
  <si>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</si>
  <si>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</si>
  <si>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</si>
  <si>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</si>
  <si>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</si>
  <si>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</si>
  <si>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</si>
  <si>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</si>
  <si>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</si>
  <si>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</si>
  <si>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</si>
  <si>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</si>
  <si>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</si>
  <si>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</si>
  <si>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</si>
  <si>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</si>
  <si>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</si>
  <si>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</si>
  <si>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</si>
  <si>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</si>
  <si>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</si>
  <si>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</si>
  <si>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</si>
  <si>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</si>
  <si>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</si>
  <si>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</si>
  <si>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</si>
  <si>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</si>
  <si>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</si>
  <si>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</si>
  <si>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</si>
  <si>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</si>
  <si>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</si>
  <si>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</si>
  <si>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</si>
  <si>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</si>
  <si>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</si>
  <si>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</si>
  <si>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</si>
  <si>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</si>
  <si>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</si>
  <si>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</si>
  <si>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</si>
  <si>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</si>
  <si>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</si>
  <si>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</si>
  <si>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</si>
  <si>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</si>
  <si>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</si>
  <si>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</si>
  <si>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</si>
  <si>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</si>
  <si>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</si>
  <si>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</si>
  <si>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</si>
  <si>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</si>
  <si>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</si>
  <si>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</si>
  <si>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</si>
  <si>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</si>
  <si>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</si>
  <si>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</si>
  <si>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</si>
  <si>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</si>
  <si>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</si>
  <si>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</si>
  <si>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</si>
  <si>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</si>
  <si>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</si>
  <si>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</si>
  <si>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</si>
  <si>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</si>
  <si>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</si>
  <si>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</si>
  <si>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</si>
  <si>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</si>
  <si>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</si>
  <si>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</si>
  <si>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</si>
  <si>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</si>
  <si>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</si>
  <si>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</si>
  <si>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</si>
  <si>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</si>
  <si>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</si>
  <si>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</si>
  <si>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</si>
  <si>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</si>
  <si>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</si>
  <si>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</si>
  <si>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</si>
  <si>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</si>
  <si>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</si>
  <si>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</si>
  <si>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</si>
  <si>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</si>
  <si>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</si>
  <si>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</si>
  <si>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</si>
  <si>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</si>
  <si>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</si>
  <si>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</si>
  <si>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</si>
  <si>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</si>
  <si>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</si>
  <si>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</si>
  <si>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</si>
  <si>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</si>
  <si>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</si>
  <si>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</si>
  <si>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</si>
  <si>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</si>
  <si>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</si>
  <si>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</si>
  <si>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</si>
  <si>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</si>
  <si>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</si>
  <si>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</si>
  <si>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</si>
  <si>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</si>
  <si>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</si>
  <si>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</si>
  <si>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</si>
  <si>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</si>
  <si>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</si>
  <si>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</si>
  <si>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</si>
  <si>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</si>
  <si>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</si>
  <si>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</si>
  <si>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</si>
  <si>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</si>
  <si>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</si>
  <si>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</si>
  <si>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</si>
  <si>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</si>
  <si>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</si>
  <si>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</si>
  <si>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</si>
  <si>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</si>
  <si>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</si>
  <si>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</si>
  <si>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</si>
  <si>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</si>
  <si>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</si>
  <si>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</si>
  <si>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</si>
  <si>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</si>
  <si>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</si>
  <si>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</si>
  <si>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</si>
  <si>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</si>
  <si>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</si>
  <si>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</si>
  <si>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</si>
  <si>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</si>
  <si>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</si>
  <si>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</si>
  <si>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</si>
  <si>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</si>
  <si>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</si>
  <si>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</si>
  <si>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</si>
  <si>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</si>
  <si>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</si>
  <si>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</si>
  <si>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</si>
  <si>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</si>
  <si>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</si>
  <si>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</si>
  <si>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</si>
  <si>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</si>
  <si>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</si>
  <si>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</si>
  <si>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</si>
  <si>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</si>
  <si>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</si>
  <si>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</si>
  <si>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</si>
  <si>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</si>
  <si>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</si>
  <si>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</si>
  <si>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</si>
  <si>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</si>
  <si>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</si>
  <si>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</si>
  <si>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</si>
  <si>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</si>
  <si>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</si>
  <si>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</si>
  <si>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</si>
  <si>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</si>
  <si>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</si>
  <si>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</si>
  <si>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</si>
  <si>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</si>
  <si>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</si>
  <si>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</si>
  <si>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</si>
  <si>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</si>
  <si>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</si>
  <si>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</si>
  <si>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</si>
  <si>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</si>
  <si>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</si>
  <si>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</si>
  <si>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</si>
  <si>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</si>
  <si>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</si>
  <si>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</si>
  <si>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</si>
  <si>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</si>
  <si>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</si>
  <si>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</si>
  <si>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</si>
  <si>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</si>
  <si>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</si>
  <si>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</si>
  <si>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</si>
  <si>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</si>
  <si>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</si>
  <si>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</si>
  <si>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</si>
  <si>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</si>
  <si>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</si>
  <si>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</si>
  <si>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</si>
  <si>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</si>
  <si>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</si>
  <si>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</si>
  <si>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</si>
  <si>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</si>
  <si>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</si>
  <si>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</si>
  <si>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</si>
  <si>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</si>
  <si>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</si>
  <si>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</si>
  <si>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</si>
  <si>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</si>
  <si>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</si>
  <si>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</si>
  <si>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</si>
  <si>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</si>
  <si>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</si>
  <si>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</si>
  <si>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</si>
  <si>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</si>
  <si>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</si>
  <si>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</si>
  <si>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</si>
  <si>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</si>
  <si>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</si>
  <si>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</si>
  <si>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</si>
  <si>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</si>
  <si>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</si>
  <si>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</si>
  <si>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</si>
  <si>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</si>
  <si>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</si>
  <si>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</si>
  <si>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</si>
  <si>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</si>
  <si>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</si>
  <si>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</si>
  <si>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</si>
  <si>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</si>
  <si>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</si>
  <si>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</si>
  <si>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</si>
  <si>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</si>
  <si>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</si>
  <si>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</si>
  <si>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</si>
  <si>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</si>
  <si>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</si>
  <si>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</si>
  <si>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</si>
  <si>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</si>
  <si>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</si>
  <si>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</si>
  <si>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</si>
  <si>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</si>
  <si>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</si>
  <si>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</si>
  <si>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</si>
  <si>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</si>
  <si>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</si>
  <si>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</si>
  <si>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</si>
  <si>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</si>
  <si>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</si>
  <si>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</si>
  <si>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</si>
  <si>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</si>
  <si>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</si>
  <si>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</si>
  <si>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</si>
  <si>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</si>
  <si>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</si>
  <si>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</si>
  <si>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</si>
  <si>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</si>
  <si>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</si>
  <si>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</si>
  <si>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</si>
  <si>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</si>
  <si>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</si>
  <si>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</si>
  <si>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</si>
  <si>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</si>
  <si>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</si>
  <si>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</si>
  <si>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</si>
  <si>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</si>
  <si>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</si>
  <si>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</si>
  <si>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</si>
  <si>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</si>
  <si>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</si>
  <si>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</si>
  <si>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</si>
  <si>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</si>
  <si>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</si>
  <si>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</si>
  <si>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</si>
  <si>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</si>
  <si>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</si>
  <si>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</si>
  <si>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</si>
  <si>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</si>
  <si>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</si>
  <si>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</si>
  <si>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</si>
  <si>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</si>
  <si>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</si>
  <si>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</si>
  <si>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</si>
  <si>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</si>
  <si>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</si>
  <si>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</si>
  <si>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</si>
  <si>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</si>
  <si>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</si>
  <si>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</si>
  <si>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</si>
  <si>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</si>
  <si>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</si>
  <si>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</si>
  <si>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</si>
  <si>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</si>
  <si>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</si>
  <si>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</si>
  <si>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</si>
  <si>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</si>
  <si>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</si>
  <si>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</si>
  <si>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</si>
  <si>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</si>
  <si>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</si>
  <si>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</si>
  <si>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</si>
  <si>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</si>
  <si>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</si>
  <si>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</si>
  <si>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</si>
  <si>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</si>
  <si>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</si>
  <si>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</si>
  <si>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</si>
  <si>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</si>
  <si>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</si>
  <si>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</si>
  <si>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</si>
  <si>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</si>
  <si>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</si>
  <si>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</si>
  <si>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</si>
  <si>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</si>
  <si>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</si>
  <si>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</si>
  <si>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</si>
  <si>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</si>
  <si>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</si>
  <si>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</si>
  <si>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</si>
  <si>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</si>
  <si>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</si>
  <si>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</si>
  <si>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</si>
  <si>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</si>
  <si>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</si>
  <si>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</si>
  <si>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</si>
  <si>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</si>
  <si>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</si>
  <si>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</si>
  <si>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</si>
  <si>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</si>
  <si>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</si>
  <si>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</si>
  <si>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</si>
  <si>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</si>
  <si>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</si>
  <si>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</si>
  <si>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</si>
  <si>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</si>
  <si>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</si>
  <si>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</si>
  <si>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</si>
  <si>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</si>
  <si>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</si>
  <si>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</si>
  <si>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</si>
  <si>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</si>
  <si>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</si>
  <si>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</si>
  <si>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</si>
  <si>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</si>
  <si>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</si>
  <si>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</si>
  <si>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</si>
  <si>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</si>
  <si>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</si>
  <si>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</si>
  <si>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</si>
  <si>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</si>
  <si>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</si>
  <si>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</si>
  <si>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</si>
  <si>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</si>
  <si>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</si>
  <si>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</si>
  <si>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</si>
  <si>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</si>
  <si>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</si>
  <si>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</si>
  <si>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</si>
  <si>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</si>
  <si>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</si>
  <si>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</si>
  <si>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</si>
  <si>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</si>
  <si>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</si>
  <si>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</si>
  <si>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</si>
  <si>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</si>
  <si>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</si>
  <si>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</si>
  <si>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</si>
  <si>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</si>
  <si>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</si>
  <si>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</si>
  <si>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</si>
  <si>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</si>
  <si>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</si>
  <si>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</si>
  <si>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</si>
  <si>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</si>
  <si>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</si>
  <si>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</si>
  <si>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</si>
  <si>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</si>
  <si>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</si>
  <si>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</si>
  <si>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</si>
  <si>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</si>
  <si>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</si>
  <si>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</si>
  <si>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</si>
  <si>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</si>
  <si>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</si>
  <si>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</si>
  <si>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</si>
  <si>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</si>
  <si>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</si>
  <si>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</si>
  <si>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</si>
  <si>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</si>
  <si>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</si>
  <si>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</si>
  <si>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</si>
  <si>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</si>
  <si>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</si>
  <si>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</si>
  <si>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</si>
  <si>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</si>
  <si>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</si>
  <si>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</si>
  <si>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</si>
  <si>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</si>
  <si>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</si>
  <si>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</si>
  <si>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</si>
  <si>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</si>
  <si>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</si>
  <si>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</si>
  <si>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</si>
  <si>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</si>
  <si>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</si>
  <si>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</si>
  <si>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</si>
  <si>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</si>
  <si>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</si>
  <si>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</si>
  <si>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</si>
  <si>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</si>
  <si>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</si>
  <si>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</si>
  <si>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</si>
  <si>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</si>
  <si>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</si>
  <si>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</si>
  <si>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</si>
  <si>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</si>
  <si>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</si>
  <si>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</si>
  <si>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</si>
  <si>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</si>
  <si>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</si>
  <si>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</si>
  <si>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</si>
  <si>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</si>
  <si>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</si>
  <si>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</si>
  <si>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</si>
  <si>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</si>
  <si>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</si>
  <si>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</si>
  <si>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</si>
  <si>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</si>
  <si>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</si>
  <si>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</si>
  <si>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</si>
  <si>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</si>
  <si>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</si>
  <si>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</si>
  <si>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</si>
  <si>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</si>
  <si>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</si>
  <si>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</si>
  <si>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</si>
  <si>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</si>
  <si>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</si>
  <si>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</si>
  <si>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</si>
  <si>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</si>
  <si>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</si>
  <si>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</si>
  <si>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</si>
  <si>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</si>
  <si>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</si>
  <si>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</si>
  <si>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</si>
  <si>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</si>
  <si>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</si>
  <si>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</si>
  <si>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</si>
  <si>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</si>
  <si>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</si>
  <si>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</si>
  <si>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</si>
  <si>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</si>
  <si>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</si>
  <si>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</si>
  <si>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</si>
  <si>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</si>
  <si>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</si>
  <si>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</si>
  <si>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</si>
  <si>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</si>
  <si>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</si>
  <si>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</si>
  <si>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</si>
  <si>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</si>
  <si>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</si>
  <si>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</si>
  <si>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</si>
  <si>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</si>
  <si>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</si>
  <si>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</si>
  <si>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</si>
  <si>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</si>
  <si>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</si>
  <si>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</si>
  <si>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</si>
  <si>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</si>
  <si>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</si>
  <si>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</si>
  <si>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</si>
  <si>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</si>
  <si>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</si>
  <si>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</si>
  <si>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</si>
  <si>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</si>
  <si>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</si>
  <si>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</si>
  <si>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</si>
  <si>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</si>
  <si>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</si>
  <si>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</si>
  <si>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</si>
  <si>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</si>
  <si>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</si>
  <si>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</si>
  <si>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</si>
  <si>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</si>
  <si>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</si>
  <si>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</si>
  <si>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</si>
  <si>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</si>
  <si>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</si>
  <si>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</si>
  <si>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</si>
  <si>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</si>
  <si>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</si>
  <si>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</si>
  <si>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</si>
  <si>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</si>
  <si>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</si>
  <si>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</si>
  <si>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</si>
  <si>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</si>
  <si>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</si>
  <si>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</si>
  <si>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</si>
  <si>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</si>
  <si>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</si>
  <si>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</si>
  <si>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</si>
  <si>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</si>
  <si>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</si>
  <si>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</si>
  <si>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</si>
  <si>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</si>
  <si>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</si>
  <si>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</si>
  <si>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</si>
  <si>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</si>
  <si>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</si>
  <si>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</si>
  <si>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</si>
  <si>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</si>
  <si>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</si>
  <si>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</si>
  <si>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</si>
  <si>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</si>
  <si>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</si>
  <si>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</si>
  <si>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</si>
  <si>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</si>
  <si>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</si>
  <si>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</si>
  <si>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</si>
  <si>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</si>
  <si>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</si>
  <si>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</si>
  <si>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</si>
  <si>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</si>
  <si>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</si>
  <si>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</si>
  <si>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</si>
  <si>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</si>
  <si>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</si>
  <si>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</si>
  <si>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</si>
  <si>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</si>
  <si>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</si>
  <si>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</si>
  <si>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</si>
  <si>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</si>
  <si>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</si>
  <si>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</si>
  <si>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</si>
  <si>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</si>
  <si>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</si>
  <si>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</si>
  <si>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</si>
  <si>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</si>
  <si>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</si>
  <si>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</si>
  <si>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</si>
  <si>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</si>
  <si>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</si>
  <si>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</si>
  <si>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</si>
  <si>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</si>
  <si>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</si>
  <si>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</si>
  <si>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</si>
  <si>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</si>
  <si>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</si>
  <si>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</si>
  <si>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</si>
  <si>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</si>
  <si>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</si>
  <si>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</si>
  <si>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</si>
  <si>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</si>
  <si>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</si>
  <si>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</si>
  <si>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</si>
  <si>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</si>
  <si>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</si>
  <si>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</si>
  <si>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</si>
  <si>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</si>
  <si>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</si>
  <si>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</si>
  <si>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</si>
  <si>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</si>
  <si>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</si>
  <si>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</si>
  <si>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</si>
  <si>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</si>
  <si>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</si>
  <si>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</si>
  <si>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</si>
  <si>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</si>
  <si>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</si>
  <si>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</si>
  <si>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</si>
  <si>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</si>
  <si>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</si>
  <si>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</si>
  <si>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</si>
  <si>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</si>
  <si>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</si>
  <si>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</si>
  <si>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</si>
  <si>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</si>
  <si>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</si>
  <si>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</si>
  <si>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</si>
  <si>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</si>
  <si>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</si>
  <si>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</si>
  <si>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</si>
  <si>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</si>
  <si>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</si>
  <si>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</si>
  <si>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</si>
  <si>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</si>
  <si>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</si>
  <si>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</si>
  <si>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</si>
  <si>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</si>
  <si>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</si>
  <si>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</si>
  <si>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</si>
  <si>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</si>
  <si>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</si>
  <si>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</si>
  <si>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</si>
  <si>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</si>
  <si>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</si>
  <si>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</si>
  <si>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</si>
  <si>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</si>
  <si>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</si>
  <si>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</si>
  <si>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 xml:space="preserve">EM team at site </t>
  </si>
  <si>
    <t>PCM-20251118-00002023</t>
  </si>
  <si>
    <t xml:space="preserve">ETA 60 MIN </t>
  </si>
  <si>
    <t>PCM-20251118-00002052</t>
  </si>
  <si>
    <t xml:space="preserve">Site located in deep desert &amp; dangerous area , under night access / team will check morning 			</t>
  </si>
  <si>
    <t>TT-20251118-01473</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</si>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</sst>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317.12745856481342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45980.07588449074</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45980.07588449074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45980.07588449074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45980.07588449074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45980.07588449074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45980.07588449074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45980.07588449074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45980.07588449074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45980.07588449074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45980.07588449074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45980.07588449074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45980.07588449074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45980.07588449074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45980.07588449074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45980.07588449074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45980.07588449074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45980.07588449074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45980.07588449074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45980.07588449074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45980.07588449074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45980.07588449074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45980.07588449074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45980.07588449074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45980.07588449074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45980.07588449074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45980.07588449074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45980.07588449074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45980.07588449074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45980.07588449074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45980.07588449074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45980.07588449074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45980.07588449074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45980.07588449074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45980.07588449074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45980.07588449074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45980.07588449074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45980.07588449074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45980.07588449074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45980.07588449074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45980.07588449074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45980.07588449074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45980.07588449074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45980.07588449074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45980.07588449074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45980.07588449074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45980.07588449074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45980.07588449074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45980.07588449074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45980.07588449074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45980.07588449074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45980.07588449074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45980.07588449074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45980.07588449074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45980.07588449074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45980.07588449074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155.07604652777809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45980.07588449074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45980.07588449074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45980.07588449074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45980.07588449074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45980.07588449074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45980.07588449074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45980.07588449074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45980.07588449074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45980.07588449074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45980.07588449074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45980.07588449074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45980.07588449074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45980.07588449074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45980.07588449074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45980.07588449074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45980.07588449074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45980.07588449074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45980.07588449074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45980.07588449074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45980.07588449074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45980.07588449074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45980.07588449074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45980.07588449074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45980.07588449074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45980.07588449074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45980.07588449074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45980.07588449074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45980.07588449074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45980.07588449074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45980.07588449074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45980.07588449074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45980.07588449074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45980.07588449074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45980.07588449074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45980.07588449074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45980.07588449074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45980.07588449074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45980.07588449074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45980.07588449074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45980.07588449074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45980.07588449074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45980.07588449074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45980.07588449074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45980.07588449074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45980.07588449074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45980.07588449074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45980.07588449074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45980.07588449074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45980.07588449074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45980.07588449074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45980.07588449074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45980.07588449074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45980.07588449074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45980.07588449074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45980.07588449074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45980.07588449074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45980.07588449074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45980.07588449074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45980.07588449074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45980.07588449074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45980.07588449074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45980.07588449074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45980.07588449074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45980.07588449074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45980.07588449074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45980.07588449074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45980.07588449074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45980.07588449074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45980.07588449074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45980.07588449074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45980.07588449074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45980.07588449074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45980.07588449074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45980.07588449074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45980.07588449074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45980.07588449074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45980.07588449074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45980.07588449074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45980.07588449074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45980.07588449074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45980.07588449074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45980.07588449074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45980.07588449074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45980.07588449074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45980.07588449074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45980.07588449074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45980.07588449074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45980.07588449074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45980.07588449074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45980.07588449074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45980.07588449074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45980.07588449074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45980.07588449074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45980.07588449074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45980.07588449074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45980.07588449074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45980.07588449074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45980.07588449074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45980.07588449074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45980.07588449074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45980.07588449074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45980.07588449074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45980.07588449074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45980.07588449074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45980.07588449074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45980.07588449074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45980.07588449074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45980.07588449074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45980.07588449074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45980.07588449074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45980.07588449074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45980.07588449074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45980.07588449074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45980.07588449074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45980.07588449074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45980.07588449074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45980.07588449074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45980.07588449074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45980.07588449074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45980.07588449074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45980.07588449074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45980.07588449074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45980.07588449074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45980.07588449074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45980.07588449074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45980.07588449074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45980.07588449074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45980.07588449074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45980.07588449074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45980.07588449074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45980.07588449074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45980.07588449074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45980.07588449074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45980.07588449074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45980.07588449074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45980.07588449074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45980.07588449074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45980.07588449074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45980.07588449074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45980.07588449074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45980.07588449074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45980.07588449074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45980.07588449074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45980.07588449074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45980.07588449074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45980.07588449074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45980.07588449074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45980.07588449074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45980.07588449074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45980.07588449074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45980.07588449074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45980.07588449074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45980.07588449074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45980.07588449074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45980.07588449074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45980.07588449074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45980.07588449074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45980.07588449074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45980.07588449074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45980.07588449074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45980.07588449074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45980.07588449074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45980.07588449074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45980.07588449074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45980.07588449074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45980.07588449074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45980.07588449074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45980.07588449074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45980.07588449074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45980.07588449074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45980.07588449074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45980.07588449074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45980.07588449074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45980.07588449074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45980.07588449074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45980.07588449074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45980.07588449074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45980.07588449074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45980.07588449074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45980.07588449074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45980.07588449074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45980.07588449074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45980.07588449074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45980.07588449074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45980.07588449074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45980.07588449074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45980.07588449074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45980.07588449074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45980.07588449074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45980.07588449074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45980.07588449074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45980.07588449074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45980.07588449074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45980.07588449074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45980.07588449074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45980.07588449074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45980.07588449074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45980.07588449074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45980.07588449074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45980.07588449074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45980.07588449074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45980.07588449074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45980.07588449074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45980.07588449074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45980.07588449074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45980.07588449074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45980.07588449074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45980.07588449074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45980.07588449074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45980.07588449074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45980.07588449074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45980.07588449074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45980.07588449074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45980.07588449074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45980.07588449074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45980.07588449074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45980.07588449074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45980.07588449074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45980.07588449074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45980.07588449074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45980.07588449074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45980.07588449074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45980.07588449074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45980.07588449074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45980.07588449074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45980.07588449074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45980.07588449074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45980.07588449074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45980.07588449074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45980.07588449074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45980.07588449074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45980.07588449074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45980.07588449074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45980.07588449074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45980.07588449074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45980.07588449074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45980.07588449074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45980.07588449074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45980.07588449074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45980.07588449074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45980.07588449074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45980.07588449074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45980.07588449074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45980.07588449074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45980.07588449074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45980.07588449074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45980.07588449074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45980.07588449074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45980.07588449074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45980.07588449074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45980.07588449074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45980.07588449074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45980.07588449074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45980.07588449074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45980.07588449074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45980.07588449074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45980.07588449074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45980.07588449074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45980.07588449074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45980.07588449074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45980.07588449074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45980.07588449074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45980.07588449074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45980.07588449074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45980.07588449074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45980.07588449074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45980.07588449074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45980.07588449074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45980.07588449074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45980.07588449074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45980.07588449074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45980.07588449074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45980.07588449074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45980.07588449074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45980.07588449074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45980.07588449074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45980.07588449074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45980.07588449074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45980.07588449074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45980.07588449074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45980.07588449074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45980.07588449074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45980.07588449074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45980.07588449074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45980.07588449074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45980.07588449074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45980.07588449074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45980.07588449074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45980.07588449074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45980.07588449074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45980.07588449074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45980.07588449074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45980.07588449074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45980.07588449074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45980.07588449074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45980.07588449074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45980.07588449074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45980.07588449074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45980.07588449074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45980.07588449074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45980.07588449074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45980.07588449074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45980.07588449074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45980.07588449074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45980.07588449074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45980.07588449074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45980.07588449074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45980.07588449074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45980.07588449074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45980.07588449074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45980.07588449074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45980.07588449074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45980.07588449074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45980.07588449074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45980.07588449074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45980.07588449074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45980.07588449074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45980.07588449074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45980.07588449074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45980.07588449074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45980.07588449074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45980.07588449074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45980.07588449074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45980.07588449074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45980.07588449074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45980.07588449074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45980.07588449074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45980.07588449074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45980.07588449074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45980.07588449074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45980.07588449074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45980.07588449074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45980.07588449074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45980.07588449074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45980.07588449074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45980.07588449074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45980.07588449074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45980.07588449074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45980.07588449074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45980.07588449074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45980.07588449074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45980.07588449074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45980.07588449074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45980.07588449074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45980.07588449074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45980.07588449074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45980.07588449074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45980.07588449074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45980.07588449074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45980.07588449074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45980.07588449074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45980.07588449074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45980.07588449074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45980.07588449074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45980.07588449074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45980.07588449074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45980.07588449074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45980.07588449074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45980.07588449074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45980.07588449074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45980.07588449074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45980.07588449074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45980.07588449074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45980.07588449074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45980.07588449074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45980.07588449074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45980.07588449074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45980.07588449074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45980.07588449074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45980.07588449074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45980.07588449074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45980.07588449074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45980.07588449074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45980.07588449074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45980.07588449074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45980.07588449074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45980.07588449074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45980.07588449074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45980.07588449074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45980.07588449074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45980.07588449074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45980.07588449074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45980.07588449074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45980.07588449074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45980.07588449074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45980.07588449074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45980.07588449074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45980.07588449074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45980.07588449074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45980.07588449074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45980.07588449074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45980.07588449074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45980.07588449074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45980.07588449074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45980.07588449074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45980.07588449074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45980.07588449074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45980.07588449074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45980.07588449074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45980.07588449074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45980.07588449074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45980.07588449074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45980.07588449074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45980.07588449074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45980.07588449074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45980.07588449074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45980.07588449074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45980.07588449074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45980.07588449074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45980.07588449074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45980.07588449074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45980.07588449074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45980.07588449074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45980.07588449074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45980.07588449074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45980.07588449074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45980.07588449074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45980.07588449074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45980.07588449074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45980.07588449074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45980.07588449074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45980.07588449074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45980.07588449074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45980.07588449074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45980.07588449074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45980.07588449074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45980.07588449074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45980.07588449074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45980.07588449074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45980.07588449074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45980.07588449074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45980.07588449074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45980.07588449074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45980.07588449074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45980.07588449074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45980.07588449074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45980.07588449074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45980.07588449074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45980.07588449074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45980.07588449074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45980.07588449074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45980.07588449074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45980.07588449074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45980.07588449074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45980.07588449074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45980.07588449074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45980.07588449074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45980.07588449074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45980.07588449074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45980.07588449074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45980.07588449074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45980.07588449074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45980.07588449074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45980.07588449074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45980.07588449074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45980.07588449074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45980.07588449074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45980.07588449074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45980.07588449074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45980.07588449074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45980.07588449074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45980.07588449074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45980.07588449074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45980.07588449074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45980.07588449074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45980.07588449074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45980.07588449074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45980.07588449074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45980.07588449074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45980.07588449074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45980.07588449074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45980.07588449074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45980.07588449074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45980.07588449074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45980.07588449074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45980.07588449074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45980.07588449074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45980.07588449074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45980.07588449074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45980.07588449074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45980.07588449074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45980.07588449074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45980.07588449074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45980.07588449074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45980.07588449074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45980.07588449074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45980.07588449074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45980.07588449074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45980.07588449074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45980.07588449074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45980.07588449074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45980.07588449074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45980.07588449074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45980.07588449074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45980.07588449074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45980.07588449074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45980.07588449074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45980.07588449074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45980.07588449074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45980.07588449074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45980.07588449074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45980.07588449074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45980.07588449074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45980.07588449074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45980.07588449074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45980.07588449074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45980.07588449074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45980.07588449074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45980.07588449074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45980.07588449074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45980.07588449074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45980.07588449074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45980.07588449074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45980.07588449074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45980.07588449074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45980.07588449074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45980.07588449074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45980.07588449074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45980.07588449074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45980.07588449074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45980.07588449074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45980.07588449074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45980.07588449074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45980.07588449074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45980.07588449074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45980.07588449074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45980.07588449074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45980.07588449074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45980.07588449074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45980.07588449074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45980.07588449074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45980.07588449074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45980.07588449074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45980.07588449074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45980.07588449074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45980.07588449074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45980.07588449074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45980.07588449074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45980.07588449074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45980.07588449074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45980.07588449074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45980.07588449074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45980.07588449074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45980.07588449074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45980.07588449074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45980.07588449074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45980.07588449074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45980.07588449074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45980.07588449074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45980.07588449074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45980.07588449074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45980.07588449074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45980.07588449074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45980.07588449074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45980.07588449074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45980.07588449074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45980.07588449074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45980.07588449074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45980.07588449074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45980.07588449074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45980.07588449074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45980.07588449074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45980.07588449074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45980.07588449074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45980.07588449074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45980.07588449074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45980.07588449074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45980.07588449074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45980.07588449074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45980.07588449074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45980.07588449074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45980.07588449074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45980.07588449074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45980.07588449074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45980.07588449074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45980.07588449074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45980.07588449074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45980.07588449074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45980.07588449074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45980.07588449074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45980.07588449074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45980.07588449074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45980.07588449074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45980.07588449074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45980.07588449074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45980.07588449074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45980.07588449074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45980.07588449074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45980.07588449074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45980.07588449074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45980.07588449074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45980.07588449074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45980.07588449074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45980.07588449074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45980.07588449074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45980.07588449074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45980.07588449074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45980.07588449074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45980.07588449074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45980.07588449074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45980.07588449074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45980.07588449074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45980.07588449074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45980.07588449074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45980.07588449074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45980.07588449074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45980.07588449074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45980.07588449074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45980.07588449074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45980.07588449074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45980.07588449074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45980.07588449074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45980.07588449074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45980.07588449074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45980.07588449074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45980.07588449074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45980.07588449074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45980.07588449074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45980.07588449074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45980.07588449074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45980.07588449074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45980.07588449074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45980.07588449074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45980.07588449074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45980.07588449074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45980.07588449074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45980.07588449074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45980.07588449074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45980.07588449074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45980.07588449074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45980.07588449074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45980.07588449074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45980.07588449074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45980.07588449074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45980.07588449074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45980.07588449074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45980.07588449074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45980.07588449074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45980.07588449074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45980.07588449074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45980.07588449074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45980.07588449074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45980.07588449074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45980.07588449074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45980.07588449074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45980.07588449074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45980.07588449074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45980.07588449074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45980.07588449074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45980.07588449074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45980.07588449074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45980.07588449074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45980.07588449074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45980.07588449074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45980.07588449074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45980.07588449074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45980.07588449074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45980.07588449074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45980.07588449074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45980.07588449074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45980.07588449074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45980.07588449074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45980.07588449074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45980.07588449074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45980.07588449074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45980.07588449074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45980.07588449074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45980.07588449074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45980.07588449074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45980.07588449074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45980.07588449074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45980.07588449074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45980.07588449074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45980.07588449074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45980.07588449074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45980.07588449074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45980.07588449074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45980.07588449074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45980.07588449074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45980.07588449074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45980.07588449074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45980.07588449074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45980.07588449074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45980.07588449074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45980.07588449074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45980.07588449074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45980.07588449074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45980.07588449074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45980.07588449074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45980.07588449074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45980.07588449074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45980.07588449074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45980.07588449074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45980.07588449074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45980.07588449074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45980.07588449074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45980.07588449074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45980.07588449074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45980.07588449074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45980.07588449074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45980.07588449074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45980.07588449074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45980.07588449074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45980.07588449074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45980.07588449074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45980.07588449074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45980.07588449074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45980.07588449074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45980.07588449074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45980.07588449074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45980.07588449074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45980.07588449074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45980.07588449074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45980.07588449074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45980.07588449074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45980.07588449074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45980.07588449074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45980.07588449074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45980.07588449074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45980.07588449074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45980.07588449074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45980.07588449074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45980.07588449074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45980.07588449074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45980.07588449074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45980.07588449074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45980.07588449074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45980.07588449074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45980.07588449074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45980.07588449074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45980.07588449074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45980.07588449074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45980.07588449074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45980.07588449074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45980.07588449074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45980.07588449074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45980.07588449074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45980.07588449074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45980.07588449074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45980.07588449074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45980.07588449074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45980.07588449074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45980.07588449074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45980.07588449074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45980.07588449074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45980.07588449074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45980.07588449074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45980.07588449074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45980.07588449074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45980.07588449074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45980.07588449074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45980.07588449074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45980.07588449074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45980.07588449074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45980.07588449074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45980.07588449074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45980.07588449074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45980.07588449074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45980.07588449074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45980.07588449074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45980.07588449074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45980.07588449074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45980.07588449074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45980.07588449074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45980.07588449074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45980.07588449074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45980.07588449074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45980.07588449074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45980.07588449074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45980.07588449074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45980.07588449074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45980.07588449074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45980.07588449074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45980.07588449074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45980.07588449074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45980.07588449074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45980.07588449074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45980.07588449074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45980.07588449074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45980.07588449074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45980.07588449074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45980.07588449074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45980.07588449074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45980.07588449074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45980.07588449074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45980.07588449074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45980.07588449074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45980.07588449074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45980.07588449074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45980.07588449074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45980.07588449074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45980.07588449074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45980.07588449074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45980.07588449074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45980.07588449074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45980.07588449074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45980.07588449074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45980.07588449074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45980.07588449074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45980.07588449074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45980.07588449074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45980.07588449074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45980.07588449074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45980.07588449074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45980.07588449074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45980.07588449074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45980.07588449074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45980.07588449074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45980.07588449074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45980.07588449074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45980.07588449074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45980.07588449074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45980.07588449074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45980.07588449074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45980.07588449074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45980.07588449074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45980.07588449074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45980.07588449074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45980.07588449074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45980.07588449074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45980.07588449074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45980.07588449074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45980.07588449074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45980.07588449074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45980.07588449074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45980.07588449074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45980.07588449074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45980.07588449074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45980.07588449074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45980.07588449074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45980.07588449074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45980.07588449074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45980.07588449074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45980.07588449074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45980.07588449074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45980.07588449074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45980.07588449074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45980.07588449074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45980.07588449074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45980.07588449074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45980.07588449074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45980.07588449074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45980.07588449074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45980.07588449074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45980.07588449074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45980.07588449074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45980.07588449074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45980.07588449074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45980.07588449074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45980.07588449074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45980.07588449074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45980.07588449074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45980.07588449074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45980.07588449074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45980.07588449074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45980.07588449074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45980.07588449074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45980.07588449074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45980.07588449074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45980.07588449074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45980.07588449074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45980.07588449074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45980.07588449074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45980.07588449074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45980.07588449074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45980.07588449074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45980.07588449074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45980.07588449074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45980.07588449074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45980.07588449074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45980.07588449074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45980.07588449074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45980.07588449074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45980.07588449074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45980.07588449074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45980.07588449074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45980.07588449074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45980.07588449074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45980.07588449074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45980.07588449074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45980.07588449074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45980.07588449074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45980.07588449074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45980.07588449074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45980.07588449074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45980.07588449074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45980.07588449074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45980.07588449074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45980.07588449074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45980.07588449074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45980.07588449074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45980.07588449074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45980.07588449074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45980.07588449074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45980.07588449074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45980.07588449074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45980.07588449074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45980.07588449074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45980.07588449074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45980.07588449074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45980.07588449074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45980.07588449074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45980.07588449074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45980.07588449074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45980.07588449074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45980.07588449074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45980.07588449074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45980.07588449074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45980.07588449074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45980.07588449074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45980.07588449074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45980.07588449074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45980.07588449074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45980.07588449074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45980.07588449074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45980.07588449074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45980.07588449074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45980.07588449074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45980.07588449074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45980.07588449074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45980.07588449074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45980.07588449074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45980.07588449074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45980.07588449074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45980.07588449074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45980.07588449074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45980.07588449074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45980.07588449074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45980.07588449074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45980.07588449074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45980.07588449074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45980.07588449074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45980.07588449074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45980.07588449074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45980.07588449074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45980.07588449074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45980.07588449074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45980.07588449074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45980.07588449074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45980.07588449074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45980.07588449074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45980.07588449074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45980.07588449074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45980.07588449074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45980.07588449074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45980.07588449074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45980.07588449074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45980.07588449074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45980.07588449074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45980.07588449074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45980.07588449074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45980.07588449074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45980.07588449074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45980.07588449074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45980.07588449074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45980.07588449074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45980.07588449074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45980.07588449074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45980.07588449074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45980.07588449074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45980.07588449074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45980.07588449074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45980.07588449074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45980.07588449074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45980.07588449074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45980.07588449074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45980.07588449074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45980.07588449074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45980.07588449074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45980.07588449074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45980.07588449074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45980.07588449074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45980.07588449074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45980.07588449074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45980.07588449074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45980.07588449074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45980.07588449074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45980.07588449074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45980.07588449074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45980.07588449074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45980.07588449074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45980.07588449074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45980.07588449074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45980.07588449074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45980.07588449074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45980.07588449074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45980.07588449074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45980.07588449074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45980.07588449074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45980.07588449074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45980.07588449074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45980.07588449074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45980.07588449074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45980.07588449074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45980.07588449074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45980.07588449074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45980.07588449074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45980.07588449074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45980.07588449074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45980.07588449074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45980.07588449074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45980.07588449074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45980.07588449074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45980.07588449074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45980.07588449074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45980.07588449074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45980.07588449074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45980.07588449074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45980.07588449074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45980.07588449074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45980.07588449074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45980.07588449074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45980.07588449074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45980.07588449074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45980.07588449074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45980.07588449074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45980.07588449074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45980.07588449074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45980.07588449074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45980.07588449074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45980.07588449074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45980.07588449074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45980.07588449074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45980.07588449074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45980.07588449074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45980.07588449074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45980.07588449074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45980.07588449074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45980.07588449074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45980.07588449074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45980.07588449074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45980.07588449074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45980.07588449074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45980.07588449074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45980.07588449074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45980.07588449074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45980.07588449074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45980.07588449074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45980.07588449074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45980.07588449074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45980.07588449074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45980.07588449074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45980.07588449074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45980.07588449074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45980.07588449074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45980.07588449074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45980.07588449074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45980.07588449074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45980.07588449074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45980.07588449074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45980.07588449074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45980.07588449074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45980.07588449074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45980.07588449074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45980.07588449074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45980.07588449074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45980.07588449074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45980.07588449074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45980.07588449074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45980.07588449074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45980.07588449074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45980.07588449074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45980.07588449074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45980.07588449074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45980.07588449074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45980.07588449074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45980.07588449074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45980.07588449074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45980.07588449074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45980.07588449074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45980.07588449074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45980.07588449074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45980.07588449074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45980.07588449074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45980.07588449074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45980.07588449074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45980.07588449074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45980.07588449074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45980.07588449074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45980.07588449074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45980.07588449074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45980.07588449074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45980.07588449074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45980.07588449074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45980.07588449074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45980.07588449074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45980.07588449074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45980.07588449074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45980.07588449074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45980.07588449074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45980.07588449074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45980.07588449074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45980.07588449074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45980.07588449074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45980.07588449074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45980.07588449074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45980.07588449074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45980.07588449074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45980.07588449074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45980.07588449074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45980.07588449074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45980.07588449074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45980.07588449074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45980.07588449074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45980.07588449074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45980.07588449074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45980.07588449074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45980.07588449074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45980.07588449074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45980.07588449074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45980.07588449074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45980.07588449074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45980.07588449074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45980.07588449074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45980.07588449074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45980.07588449074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45980.07588449074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45980.07588449074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45980.07588449074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45980.07588449074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45980.07588449074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45980.07588449074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45980.07588449074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45980.07588449074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45980.07588449074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45980.07588449074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45980.07588449074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45980.07588449074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45980.07588449074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45980.07588449074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45980.07588449074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45980.07588449074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45980.07588449074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45980.07588449074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45980.07588449074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45980.07588449074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45980.07588449074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45980.07588449074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45980.07588449074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45980.07588449074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45980.07588449074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45980.07588449074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45980.07588449074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45980.07588449074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45980.07588449074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45980.07588449074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45980.07588449074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45980.07588449074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45980.07588449074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45980.07588449074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45980.07588449074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45980.07588449074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45980.07588449074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45980.07588449074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45980.07588449074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45980.07588449074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45980.07588449074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45980.07588449074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45980.07588449074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45980.07588449074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45980.07588449074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45980.07588449074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45980.07588449074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45980.07588449074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45980.07588449074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45980.07588449074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45980.07588449074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45980.07588449074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45980.07588449074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276.59516689814336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2.3002546295174398E-2</v>
      </c>
      <c r="H3" s="95">
        <v>45980.056087962963</v>
      </c>
      <c r="I3" s="113" t="str">
        <f>IFERROR(VLOOKUP(D3,DB!A:F,6,0),"")</f>
        <v>SCECO</v>
      </c>
      <c r="J3" s="113" t="str">
        <f>IFERROR(VLOOKUP(D3,DB!A:G,7,0),"")</f>
        <v>Dead</v>
      </c>
      <c r="K3" s="97" t="s">
        <v>39108</v>
      </c>
      <c r="L3" s="91" t="str">
        <f>IFERROR(VLOOKUP(D3,DB!A:I,9,0),"")</f>
        <v>Latis</v>
      </c>
    </row>
    <row r="4" spans="1:16" ht="15" customHeight="1">
      <c r="A4" s="113"/>
      <c r="B4" s="113" t="str">
        <f>IFERROR(VLOOKUP(D4,DB!A:K,11,0),"")</f>
        <v/>
      </c>
      <c r="C4" s="93"/>
      <c r="D4" s="91"/>
      <c r="E4" s="94"/>
      <c r="F4" s="95"/>
      <c r="G4" s="96">
        <f ca="1">IFERROR(NOW()-F4,"")</f>
        <v>45980.07588449074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45980.07588449074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45980.07588449074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45980.07588449074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45980.07588449074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45980.07588449074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45980.07588449074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45980.07588449074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45980.07588449074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45980.07588449074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45980.07588449074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45980.07588449074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45980.07588449074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45980.07588449074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45980.07588449074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45980.07588449074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45980.07588449074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45980.07588449074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45980.07588449074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45980.07588449074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45980.07588449074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45980.07588449074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45980.07588449074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45980.07588449074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45980.07588449074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45980.07588449074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45980.07588449074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45980.07588449074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45980.07588449074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45980.07588449074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45980.07588449074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45980.07588449074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45980.07588449074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45980.07588449074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45980.07588449074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45980.07588449074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45980.07588449074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45980.07588449074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45980.07588449074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45980.07588449074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45980.07588449074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45980.07588449074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45980.07588449074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45980.07588449074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45980.07588449074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45980.07588449074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45980.07588449074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45980.07588449074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45980.07588449074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45980.07588449074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45980.07588449074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45980.07588449074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45980.07588449074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45980.07588449074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45980.07588449074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45980.07588449074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45980.07588449074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45980.07588449074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45980.07588449074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45980.07588449074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45980.07588449074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45980.07588449074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45980.07588449074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45980.07588449074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45980.07588449074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45980.07588449074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45980.07588449074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45980.07588449074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45980.07588449074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45980.07588449074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45980.07588449074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45980.07588449074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45980.07588449074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45980.07588449074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45980.07588449074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45980.07588449074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45980.07588449074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45980.07588449074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45980.07588449074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45980.07588449074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45980.07588449074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45980.07588449074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45980.07588449074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45980.07588449074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45980.07588449074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45980.07588449074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45980.07588449074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45980.07588449074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45980.07588449074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45980.07588449074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45980.07588449074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45980.07588449074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45980.07588449074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45980.07588449074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45980.07588449074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45980.07588449074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45980.07588449074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45980.07588449074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45980.07588449074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45980.07588449074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45980.07588449074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45980.07588449074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45980.07588449074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45980.07588449074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45980.07588449074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45980.07588449074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45980.07588449074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45980.07588449074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45980.07588449074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45980.07588449074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45980.07588449074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45980.07588449074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45980.07588449074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45980.07588449074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45980.07588449074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45980.07588449074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45980.07588449074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45980.07588449074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45980.07588449074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45980.07588449074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45980.07588449074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45980.07588449074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45980.07588449074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45980.07588449074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45980.07588449074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45980.07588449074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45980.07588449074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45980.07588449074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45980.07588449074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45980.07588449074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45980.07588449074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45980.07588449074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45980.07588449074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45980.07588449074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45980.07588449074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45980.07588449074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45980.07588449074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45980.07588449074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45980.07588449074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45980.07588449074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45980.07588449074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45980.07588449074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45980.07588449074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45980.07588449074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45980.07588449074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45980.07588449074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45980.07588449074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45980.07588449074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45980.07588449074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45980.07588449074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45980.07588449074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45980.07588449074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45980.07588449074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45980.07588449074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45980.07588449074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45980.07588449074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45980.07588449074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45980.07588449074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45980.07588449074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45980.07588449074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45980.07588449074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45980.07588449074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45980.07588449074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45980.07588449074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45980.07588449074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45980.07588449074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45980.07588449074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45980.07588449074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45980.07588449074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45980.07588449074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45980.07588449074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45980.07588449074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45980.07588449074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45980.07588449074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45980.07588449074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45980.07588449074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45980.07588449074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45980.07588449074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45980.07588449074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45980.07588449074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45980.07588449074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45980.07588449074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45980.07588449074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45980.07588449074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45980.07588449074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45980.07588449074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45980.07588449074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45980.07588449074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45980.07588449074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45980.07588449074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45980.07588449074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45980.07588449074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45980.07588449074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45980.07588449074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45980.07588449074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45980.07588449074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45980.07588449074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45980.07588449074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45980.07588449074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45980.07588449074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45980.07588449074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45980.07588449074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45980.07588449074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45980.07588449074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45980.07588449074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45980.07588449074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45980.07588449074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45980.07588449074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45980.07588449074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45980.07588449074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45980.07588449074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45980.07588449074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45980.07588449074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45980.07588449074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45980.07588449074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45980.07588449074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45980.07588449074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45980.07588449074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45980.07588449074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45980.07588449074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45980.07588449074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45980.07588449074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45980.07588449074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45980.07588449074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45980.07588449074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45980.07588449074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45980.07588449074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45980.07588449074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45980.07588449074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45980.07588449074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45980.07588449074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45980.07588449074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45980.07588449074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45980.07588449074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45980.07588449074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45980.07588449074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45980.07588449074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45980.07588449074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45980.07588449074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45980.07588449074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45980.07588449074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45980.07588449074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45980.07588449074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45980.07588449074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45980.07588449074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45980.07588449074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45980.07588449074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45980.07588449074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45980.07588449074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45980.07588449074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45980.07588449074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45980.07588449074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45980.07588449074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45980.07588449074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45980.07588449074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45980.07588449074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45980.07588449074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45980.07588449074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45980.07588449074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45980.07588449074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45980.07588449074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45980.07588449074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45980.07588449074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45980.07588449074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45980.07588449074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45980.07588449074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45980.07588449074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45980.07588449074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45980.07588449074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45980.07588449074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45980.07588449074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45980.07588449074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45980.07588449074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45980.07588449074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45980.07588449074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45980.07588449074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45980.07588449074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45980.07588449074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45980.07588449074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45980.07588449074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45980.07588449074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45980.07588449074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45980.07588449074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45980.07588449074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45980.07588449074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45980.07588449074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45980.07588449074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45980.07588449074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45980.07588449074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45980.07588449074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45980.07588449074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45980.07588449074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45980.07588449074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45980.07588449074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45980.07588449074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45980.07588449074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45980.07588449074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45980.07588449074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45980.07588449074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45980.07588449074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45980.07588449074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45980.07588449074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45980.07588449074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45980.07588449074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45980.07588449074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45980.07588449074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45980.07588449074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45980.07588449074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45980.07588449074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45980.07588449074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45980.07588449074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45980.07588449074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45980.07588449074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45980.07588449074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45980.07588449074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45980.07588449074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45980.07588449074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45980.07588449074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45980.07588449074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45980.07588449074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45980.07588449074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45980.07588449074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45980.07588449074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45980.07588449074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45980.07588449074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45980.07588449074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45980.07588449074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45980.07588449074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45980.07588449074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45980.07588449074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45980.07588449074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45980.07588449074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45980.07588449074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45980.07588449074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45980.07588449074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45980.07588449074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45980.07588449074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45980.07588449074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45980.07588449074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45980.07588449074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45980.07588449074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45980.07588449074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45980.07588449074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45980.07588449074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45980.07588449074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45980.07588449074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45980.07588449074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45980.07588449074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45980.07588449074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45980.07588449074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45980.07588449074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45980.07588449074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45980.07588449074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45980.07588449074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45980.07588449074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45980.07588449074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45980.07588449074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45980.07588449074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45980.07588449074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45980.07588449074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45980.07588449074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45980.07588449074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45980.07588449074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45980.07588449074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45980.07588449074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45980.07588449074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45980.07588449074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45980.07588449074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45980.07588449074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45980.07588449074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45980.07588449074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45980.07588449074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45980.07588449074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45980.07588449074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45980.07588449074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45980.07588449074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45980.07588449074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45980.07588449074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45980.07588449074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45980.07588449074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45980.07588449074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45980.07588449074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45980.07588449074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45980.07588449074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45980.07588449074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45980.07588449074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45980.07588449074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45980.07588449074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45980.07588449074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45980.07588449074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45980.07588449074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45980.07588449074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45980.07588449074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45980.07588449074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45980.07588449074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45980.07588449074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45980.07588449074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45980.07588449074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45980.07588449074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45980.07588449074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45980.07588449074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45980.07588449074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45980.07588449074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45980.07588449074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45980.07588449074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45980.07588449074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45980.07588449074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45980.07588449074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45980.07588449074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45980.07588449074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45980.07588449074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45980.07588449074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45980.07588449074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45980.07588449074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45980.07588449074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45980.07588449074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45980.07588449074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45980.07588449074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45980.07588449074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45980.07588449074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45980.07588449074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45980.07588449074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45980.07588449074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45980.07588449074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45980.07588449074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45980.07588449074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45980.07588449074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45980.07588449074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45980.07588449074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45980.07588449074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45980.07588449074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45980.07588449074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45980.07588449074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45980.07588449074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45980.07588449074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45980.07588449074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45980.07588449074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45980.07588449074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45980.07588449074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45980.07588449074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45980.07588449074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45980.07588449074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45980.07588449074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45980.07588449074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45980.07588449074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45980.07588449074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45980.07588449074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45980.07588449074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45980.07588449074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45980.07588449074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45980.07588449074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45980.07588449074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45980.07588449074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45980.07588449074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45980.07588449074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45980.07588449074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45980.07588449074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45980.07588449074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45980.07588449074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45980.07588449074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45980.07588449074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45980.07588449074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45980.07588449074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45980.07588449074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45980.07588449074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45980.07588449074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45980.07588449074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45980.07588449074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45980.07588449074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45980.07588449074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45980.07588449074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45980.07588449074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45980.07588449074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45980.07588449074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45980.07588449074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45980.07588449074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45980.07588449074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45980.07588449074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45980.07588449074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45980.07588449074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45980.07588449074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45980.07588449074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45980.07588449074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45980.07588449074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45980.07588449074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45980.07588449074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45980.07588449074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45980.07588449074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45980.07588449074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45980.07588449074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45980.07588449074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45980.07588449074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45980.07588449074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45980.07588449074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45980.07588449074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45980.07588449074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45980.07588449074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45980.07588449074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tabSelected="1" workbookViewId="0">
      <selection activeCell="K18" sqref="K1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88.243824305551243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53.887007175922918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31.41477337962715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2.5610812500017346</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4</v>
      </c>
      <c r="D6" s="109" t="s">
        <v>35794</v>
      </c>
      <c r="E6" s="109" t="s">
        <v>39021</v>
      </c>
      <c r="F6" s="135">
        <v>45980.049351851849</v>
      </c>
      <c r="G6" s="111">
        <f ca="1">IFERROR(NOW()-F6,"")</f>
        <v>2.6532638890785165E-2</v>
      </c>
      <c r="H6" s="135">
        <v>45980.040648148148</v>
      </c>
      <c r="I6" s="109" t="str">
        <f>IFERROR(VLOOKUP(D6,DB!A:F,6,0),"")</f>
        <v>SCECO</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45980.07588449074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45980.07588449074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45980.07588449074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45980.07588449074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45980.07588449074</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45980.07588449074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45980.07588449074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45980.07588449074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45980.07588449074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45980.07588449074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45980.07588449074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45980.07588449074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45980.07588449074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45980.07588449074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45980.07588449074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45980.07588449074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45980.07588449074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45980.07588449074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45980.07588449074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45980.07588449074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45980.07588449074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45980.07588449074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45980.07588449074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45980.07588449074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45980.07588449074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45980.07588449074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45980.07588449074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45980.07588449074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45980.07588449074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45980.07588449074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45980.07588449074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45980.07588449074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45980.07588449074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45980.07588449074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45980.07588449074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45980.07588449074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45980.07588449074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45980.07588449074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45980.07588449074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45980.07588449074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45980.07588449074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45980.07588449074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45980.07588449074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45980.07588449074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45980.07588449074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45980.07588449074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45980.07588449074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45980.07588449074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45980.07588449074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45980.07588449074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45980.07588449074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45980.07588449074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45980.07588449074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45980.07588449074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45980.07588449074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45980.07588449074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45980.07588449074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45980.07588449074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45980.07588449074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45980.07588449074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45980.07588449074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45980.07588449074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45980.07588449074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45980.07588449074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45980.07588449074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45980.07588449074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45980.07588449074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45980.07588449074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45980.07588449074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45980.07588449074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45980.07588449074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45980.07588449074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45980.07588449074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45980.07588449074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45980.07588449074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45980.07588449074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45980.07588449074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45980.07588449074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45980.07588449074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45980.07588449074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45980.07588449074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45980.07588449074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45980.07588449074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45980.07588449074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45980.07588449074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45980.07588449074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45980.07588449074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45980.07588449074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45980.07588449074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45980.07588449074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45980.07588449074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45980.07588449074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45980.07588449074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45980.07588449074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45980.07588449074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45980.07588449074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45980.07588449074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45980.07588449074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45980.07588449074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45980.07588449074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45980.07588449074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45980.07588449074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45980.07588449074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45980.07588449074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45980.07588449074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45980.07588449074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45980.07588449074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45980.07588449074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45980.07588449074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45980.07588449074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45980.07588449074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45980.07588449074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45980.07588449074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45980.07588449074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45980.07588449074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45980.07588449074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45980.07588449074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45980.07588449074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45980.07588449074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45980.07588449074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45980.07588449074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45980.07588449074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45980.07588449074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45980.07588449074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45980.07588449074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45980.07588449074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45980.07588449074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45980.07588449074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45980.07588449074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45980.07588449074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45980.07588449074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45980.07588449074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45980.07588449074</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45980.07588449074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45980.07588449074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45980.07588449074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45980.07588449074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45980.07588449074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45980.07588449074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45980.07588449074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45980.07588449074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45980.07588449074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45980.07588449074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45980.07588449074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45980.07588449074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45980.07588449074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45980.07588449074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45980.07588449074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45980.07588449074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45980.07588449074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45980.07588449074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45980.07588449074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45980.07588449074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45980.07588449074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45980.07588449074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45980.07588449074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45980.07588449074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45980.07588449074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45980.07588449074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45980.07588449074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45980.07588449074</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1" t="s">
        <v>33944</v>
      </c>
      <c r="E2" s="109" t="s">
        <v>39021</v>
      </c>
      <c r="F2" s="121">
        <v>45979.972951388889</v>
      </c>
      <c r="G2" s="104">
        <f t="shared" ref="G2:G35" ca="1" si="0">IFERROR(NOW()-F2,"-")</f>
        <v>0.10293310185079463</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8.6729398150055204E-2</v>
      </c>
      <c r="H3" s="121">
        <v>45979.989120370374</v>
      </c>
      <c r="I3" s="119" t="str">
        <f>IFERROR(VLOOKUP(D3,DB!A:F,6,0),"")</f>
        <v>SCECO</v>
      </c>
      <c r="J3" s="119" t="str">
        <f>IFERROR(VLOOKUP(D3,DB!A:G,7,0),"")</f>
        <v>Good</v>
      </c>
      <c r="K3" s="122" t="s">
        <v>39122</v>
      </c>
      <c r="L3" s="123" t="str">
        <f>IFERROR(VLOOKUP(D3,DB!A:I,9,0),"")</f>
        <v>Latis</v>
      </c>
    </row>
    <row r="4" spans="1:16382" ht="31.5" customHeight="1">
      <c r="A4" s="118" t="s">
        <v>39123</v>
      </c>
      <c r="B4" s="119" t="str">
        <f>IFERROR(VLOOKUP(D4,DB!A:K,11,0),"")</f>
        <v>R6</v>
      </c>
      <c r="C4" s="120">
        <v>1</v>
      </c>
      <c r="D4" s="119" t="s">
        <v>30280</v>
      </c>
      <c r="E4" s="109" t="s">
        <v>39021</v>
      </c>
      <c r="F4" s="121"/>
      <c r="G4" s="104">
        <f t="shared" ca="1" si="0"/>
        <v>45980.07588449074</v>
      </c>
      <c r="H4" s="121">
        <v>45980.019236111111</v>
      </c>
      <c r="I4" s="119" t="str">
        <f>IFERROR(VLOOKUP(D4,DB!A:F,6,0),"")</f>
        <v>SCECO</v>
      </c>
      <c r="J4" s="119" t="str">
        <f>IFERROR(VLOOKUP(D4,DB!A:G,7,0),"")</f>
        <v>Dead+No BB Design</v>
      </c>
      <c r="K4" s="122" t="s">
        <v>39124</v>
      </c>
      <c r="L4" s="123" t="str">
        <f>IFERROR(VLOOKUP(D4,DB!A:I,9,0),"")</f>
        <v>Latis</v>
      </c>
    </row>
    <row r="5" spans="1:16382" ht="31.5" customHeight="1">
      <c r="A5" s="118"/>
      <c r="B5" s="119" t="str">
        <f>IFERROR(VLOOKUP(D5,DB!A:K,11,0),"")</f>
        <v/>
      </c>
      <c r="C5" s="120"/>
      <c r="D5" s="119"/>
      <c r="E5" s="109"/>
      <c r="F5" s="121"/>
      <c r="G5" s="104">
        <f t="shared" ca="1" si="0"/>
        <v>45980.07588449074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45980.07588449074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45980.07588449074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45980.07588449074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45980.07588449074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45980.07588449074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45980.07588449074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45980.07588449074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45980.07588449074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45980.07588449074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45980.07588449074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45980.07588449074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45980.07588449074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45980.07588449074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45980.07588449074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45980.07588449074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45980.07588449074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45980.07588449074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45980.07588449074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45980.07588449074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45980.07588449074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45980.07588449074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45980.07588449074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45980.07588449074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45980.07588449074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45980.07588449074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45980.07588449074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45980.07588449074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45980.07588449074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45980.07588449074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45980.07588449074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45980.07588449074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45980.07588449074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45980.07588449074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45980.07588449074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45980.07588449074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45980.07588449074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45980.07588449074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45980.07588449074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45980.07588449074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45980.07588449074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45980.07588449074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45980.07588449074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45980.07588449074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45980.07588449074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45980.07588449074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45980.07588449074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45980.07588449074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45980.07588449074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45980.07588449074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45980.07588449074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45980.07588449074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45980.07588449074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45980.07588449074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45980.07588449074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45980.07588449074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45980.07588449074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45980.07588449074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45980.07588449074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45980.07588449074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45980.07588449074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45980.07588449074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45980.07588449074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45980.07588449074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45980.07588449074</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2025-11-18T22:51:20Z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