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89" documentId="13_ncr:1_{F6CB121F-512D-4AA6-A0C1-0FB36C537598}" xr6:coauthVersionLast="47" xr6:coauthVersionMax="47" xr10:uidLastSave="{1F5C5BB6-6501-43F7-9525-38658AE1FA8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<sst xmlns="http://schemas.openxmlformats.org/spreadsheetml/2006/main" count="180299" uniqueCount="39133">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</sst>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302.68404363426089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6.7018171299423557E-2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c r="D4" s="133" t="s">
        <v>13358</v>
      </c>
      <c r="E4" s="134"/>
      <c r="F4" s="135">
        <v>45965.619780092595</v>
      </c>
      <c r="G4" s="136">
        <f ca="1">IFERROR(NOW()-F4,"")</f>
        <v>1.2689467592281289E-2</v>
      </c>
      <c r="H4" s="135"/>
      <c r="I4" s="133" t="str">
        <f>IFERROR(VLOOKUP(D4,DB!A:F,6,0),"")</f>
        <v>Generator-SG</v>
      </c>
      <c r="J4" s="133" t="str">
        <f>IFERROR(VLOOKUP(D4,DB!A:G,7,0),"")</f>
        <v>Dead</v>
      </c>
      <c r="K4" s="137"/>
      <c r="L4" s="138" t="str">
        <f>IFERROR(VLOOKUP(D4,DB!A:I,9,0),"")</f>
        <v>Latis</v>
      </c>
    </row>
    <row r="5" spans="1:15" ht="15" customHeight="1">
      <c r="A5" s="132"/>
      <c r="B5" s="133" t="str">
        <f>IFERROR(VLOOKUP(D5,DB!A:K,11,0),"")</f>
        <v/>
      </c>
      <c r="C5" s="133"/>
      <c r="D5" s="133"/>
      <c r="E5" s="134"/>
      <c r="F5" s="135"/>
      <c r="G5" s="136">
        <f ca="1">IFERROR(NOW()-F5,"")</f>
        <v>45965.632469560187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45965.632469560187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45965.632469560187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45965.632469560187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45965.632469560187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45965.632469560187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45965.632469560187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45965.632469560187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45965.632469560187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45965.632469560187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45965.632469560187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45965.632469560187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45965.632469560187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45965.632469560187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45965.632469560187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45965.632469560187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45965.632469560187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45965.632469560187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45965.632469560187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45965.632469560187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45965.632469560187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45965.632469560187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45965.632469560187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45965.632469560187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45965.632469560187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45965.632469560187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45965.632469560187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45965.632469560187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45965.632469560187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45965.632469560187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45965.632469560187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45965.632469560187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45965.632469560187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45965.632469560187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45965.632469560187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45965.632469560187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45965.632469560187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45965.632469560187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45965.632469560187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45965.632469560187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45965.632469560187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45965.632469560187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45965.632469560187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45965.632469560187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45965.632469560187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45965.632469560187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45965.632469560187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45965.632469560187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45965.632469560187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45965.632469560187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45965.632469560187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45965.632469560187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45965.632469560187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45965.632469560187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45965.632469560187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45965.632469560187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45965.632469560187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45965.632469560187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45965.632469560187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45965.632469560187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45965.632469560187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45965.632469560187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45965.632469560187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45965.632469560187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45965.632469560187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45965.632469560187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45965.632469560187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45965.632469560187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45965.632469560187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45965.632469560187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45965.632469560187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45965.632469560187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45965.632469560187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45965.632469560187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45965.632469560187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45965.632469560187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45965.632469560187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45965.632469560187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45965.632469560187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45965.632469560187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45965.632469560187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45965.632469560187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45965.632469560187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45965.632469560187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45965.632469560187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45965.632469560187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45965.632469560187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45965.632469560187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45965.632469560187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45965.632469560187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45965.632469560187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45965.632469560187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45965.632469560187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45965.632469560187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45965.632469560187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45965.632469560187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39024</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140.63263159722555</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39024</v>
      </c>
      <c r="F4" s="114">
        <v>45958.742083333331</v>
      </c>
      <c r="G4" s="115">
        <f ca="1">IFERROR(NOW()-F4,"-")</f>
        <v>6.8903862268562079</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39110</v>
      </c>
      <c r="B5" s="62" t="str">
        <f>IFERROR(VLOOKUP(D5,DB!A:K,11,0),"")</f>
        <v>R2</v>
      </c>
      <c r="C5" s="62">
        <v>2</v>
      </c>
      <c r="D5" s="62" t="s">
        <v>8987</v>
      </c>
      <c r="E5" s="86" t="s">
        <v>39021</v>
      </c>
      <c r="F5" s="75">
        <v>45965.587280092594</v>
      </c>
      <c r="G5" s="76">
        <f ca="1">IFERROR(NOW()-F5,"-")</f>
        <v>4.5189467593445443E-2</v>
      </c>
      <c r="H5" s="75">
        <v>45965.574270833335</v>
      </c>
      <c r="I5" s="62" t="str">
        <f>IFERROR(VLOOKUP(D5,DB!A:F,6,0),"")</f>
        <v>SCECO</v>
      </c>
      <c r="J5" s="62" t="str">
        <f>IFERROR(VLOOKUP(D5,DB!A:G,7,0),"")</f>
        <v>Dead</v>
      </c>
      <c r="K5" s="87" t="s">
        <v>39111</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45965.632469560187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45965.632469560187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45965.632469560187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45965.632469560187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45965.632469560187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45965.632469560187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45965.632469560187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45965.632469560187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45965.632469560187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45965.632469560187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45965.632469560187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45965.632469560187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45965.632469560187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45965.632469560187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45965.632469560187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45965.632469560187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45965.632469560187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45965.632469560187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45965.632469560187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45965.632469560187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45965.632469560187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45965.632469560187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45965.632469560187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45965.632469560187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45965.632469560187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45965.632469560187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45965.632469560187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45965.632469560187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45965.632469560187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45965.632469560187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45965.632469560187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45965.632469560187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45965.632469560187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45965.632469560187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45965.632469560187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45965.632469560187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45965.632469560187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45965.632469560187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45965.632469560187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45965.632469560187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45965.632469560187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45965.632469560187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45965.632469560187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45965.632469560187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45965.632469560187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45965.632469560187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45965.632469560187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45965.632469560187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45965.632469560187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45965.632469560187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45965.632469560187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45965.632469560187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45965.632469560187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45965.632469560187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45965.632469560187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45965.632469560187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45965.632469560187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45965.632469560187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45965.632469560187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45965.632469560187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45965.632469560187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45965.632469560187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45965.632469560187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45965.632469560187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45965.632469560187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45965.632469560187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45965.632469560187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45965.632469560187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45965.632469560187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45965.632469560187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45965.632469560187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45965.632469560187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45965.632469560187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45965.632469560187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45965.632469560187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45965.632469560187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45965.632469560187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45965.632469560187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45965.632469560187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45965.632469560187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45965.632469560187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45965.632469560187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45965.632469560187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45965.632469560187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45965.632469560187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45965.632469560187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45965.632469560187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45965.632469560187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45965.632469560187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45965.632469560187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45965.632469560187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45965.632469560187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45965.632469560187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45965.632469560187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45965.632469560187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45965.632469560187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45965.632469560187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45965.632469560187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45965.632469560187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45965.632469560187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45965.632469560187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45965.632469560187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45965.632469560187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45965.632469560187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45965.632469560187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45965.632469560187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45965.632469560187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45965.632469560187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45965.632469560187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45965.632469560187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45965.632469560187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45965.632469560187</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45965.632469560187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45965.632469560187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45965.632469560187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45965.632469560187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45965.632469560187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45965.632469560187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45965.632469560187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45965.632469560187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45965.632469560187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45965.632469560187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45965.632469560187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45965.632469560187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45965.632469560187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45965.632469560187</v>
      </c>
      <c r="H15" s="22" t="s">
        <v>39112</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45965.632469560187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45965.632469560187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45965.632469560187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45965.632469560187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45965.632469560187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45965.632469560187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45965.632469560187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45965.632469560187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45965.632469560187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45965.632469560187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45965.632469560187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45965.632469560187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45965.632469560187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45965.632469560187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45965.632469560187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45965.632469560187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45965.632469560187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45965.632469560187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45965.632469560187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45965.632469560187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45965.632469560187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45965.632469560187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45965.632469560187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45965.632469560187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45965.632469560187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45965.632469560187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45965.632469560187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45965.632469560187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45965.632469560187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45965.632469560187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45965.632469560187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45965.632469560187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45965.632469560187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45965.632469560187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45965.632469560187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45965.632469560187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45965.632469560187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45965.632469560187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45965.632469560187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45965.632469560187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45965.632469560187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45965.632469560187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45965.632469560187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45965.632469560187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45965.632469560187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45965.632469560187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45965.632469560187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45965.632469560187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45965.632469560187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45965.632469560187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45965.632469560187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45965.632469560187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45965.632469560187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45965.632469560187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45965.632469560187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45965.632469560187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45965.632469560187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45965.632469560187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45965.632469560187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45965.632469560187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45965.632469560187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45965.632469560187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45965.632469560187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45965.632469560187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45965.632469560187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45965.632469560187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45965.632469560187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45965.632469560187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45965.632469560187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45965.632469560187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45965.632469560187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45965.632469560187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45965.632469560187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45965.632469560187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45965.632469560187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45965.632469560187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45965.632469560187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45965.632469560187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45965.632469560187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45965.632469560187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45965.632469560187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45965.632469560187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45965.632469560187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45965.632469560187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45965.632469560187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45965.632469560187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45965.632469560187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45965.632469560187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45965.632469560187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45965.632469560187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45965.632469560187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45965.632469560187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45965.632469560187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45965.632469560187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45965.632469560187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45965.632469560187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45965.632469560187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45965.632469560187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45965.632469560187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45965.632469560187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45965.632469560187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45965.632469560187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45965.632469560187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45965.632469560187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45965.632469560187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45965.632469560187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45965.632469560187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45965.632469560187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45965.632469560187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45965.632469560187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45965.632469560187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45965.632469560187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45965.632469560187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45965.632469560187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45965.632469560187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45965.632469560187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45965.632469560187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45965.632469560187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45965.632469560187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45965.632469560187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45965.632469560187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45965.632469560187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45965.632469560187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45965.632469560187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45965.632469560187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45965.632469560187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45965.632469560187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45965.632469560187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45965.632469560187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45965.632469560187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45965.632469560187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45965.632469560187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45965.632469560187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45965.632469560187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45965.632469560187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45965.632469560187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45965.632469560187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45965.632469560187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45965.632469560187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45965.632469560187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45965.632469560187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45965.632469560187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45965.632469560187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45965.632469560187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45965.632469560187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45965.632469560187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45965.632469560187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45965.632469560187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45965.632469560187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45965.632469560187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45965.632469560187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45965.632469560187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45965.632469560187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45965.632469560187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45965.632469560187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45965.632469560187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45965.632469560187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45965.632469560187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45965.632469560187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45965.632469560187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45965.632469560187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45965.632469560187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45965.632469560187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45965.632469560187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45965.632469560187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45965.632469560187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45965.632469560187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45965.632469560187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45965.632469560187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45965.632469560187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45965.632469560187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45965.632469560187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45965.632469560187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45965.632469560187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45965.632469560187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45965.632469560187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45965.632469560187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45965.632469560187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45965.632469560187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45965.632469560187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45965.632469560187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45965.632469560187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45965.632469560187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45965.632469560187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45965.632469560187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45965.632469560187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45965.632469560187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45965.632469560187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45965.632469560187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45965.632469560187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45965.632469560187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45965.632469560187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45965.632469560187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45965.632469560187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45965.632469560187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45965.632469560187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45965.632469560187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45965.632469560187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45965.632469560187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45965.632469560187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45965.632469560187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45965.632469560187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45965.632469560187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45965.632469560187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45965.632469560187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45965.632469560187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45965.632469560187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45965.632469560187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45965.632469560187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45965.632469560187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45965.632469560187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45965.632469560187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45965.632469560187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45965.632469560187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45965.632469560187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45965.632469560187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45965.632469560187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45965.632469560187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45965.632469560187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45965.632469560187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45965.632469560187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45965.632469560187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45965.632469560187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45965.632469560187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45965.632469560187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45965.632469560187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45965.632469560187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45965.632469560187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45965.632469560187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45965.632469560187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45965.632469560187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45965.632469560187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45965.632469560187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45965.632469560187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45965.632469560187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45965.632469560187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45965.632469560187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45965.632469560187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45965.632469560187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45965.632469560187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45965.632469560187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45965.632469560187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45965.632469560187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45965.632469560187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45965.632469560187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45965.632469560187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45965.632469560187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45965.632469560187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45965.632469560187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45965.632469560187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45965.632469560187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45965.632469560187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45965.632469560187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45965.632469560187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45965.632469560187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45965.632469560187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45965.632469560187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45965.632469560187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45965.632469560187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45965.632469560187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45965.632469560187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45965.632469560187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45965.632469560187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45965.632469560187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45965.632469560187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45965.632469560187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45965.632469560187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45965.632469560187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45965.632469560187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45965.632469560187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45965.632469560187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45965.632469560187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45965.632469560187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45965.632469560187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45965.632469560187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45965.632469560187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45965.632469560187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45965.632469560187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45965.632469560187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45965.632469560187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45965.632469560187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45965.632469560187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45965.632469560187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45965.632469560187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45965.632469560187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45965.632469560187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45965.632469560187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45965.632469560187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45965.632469560187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45965.632469560187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45965.632469560187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45965.632469560187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45965.632469560187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45965.632469560187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45965.632469560187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45965.632469560187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45965.632469560187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45965.632469560187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45965.632469560187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45965.632469560187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45965.632469560187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45965.632469560187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45965.632469560187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45965.632469560187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45965.632469560187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45965.632469560187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45965.632469560187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45965.632469560187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45965.632469560187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45965.632469560187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45965.632469560187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45965.632469560187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45965.632469560187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45965.632469560187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45965.632469560187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45965.632469560187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45965.632469560187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45965.632469560187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45965.632469560187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45965.632469560187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45965.632469560187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45965.632469560187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45965.632469560187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45965.632469560187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45965.632469560187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45965.632469560187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45965.632469560187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45965.632469560187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45965.632469560187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45965.632469560187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45965.632469560187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45965.632469560187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45965.632469560187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45965.632469560187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45965.632469560187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45965.632469560187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45965.632469560187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45965.632469560187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45965.632469560187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45965.632469560187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45965.632469560187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45965.632469560187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45965.632469560187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45965.632469560187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45965.632469560187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45965.632469560187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45965.632469560187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45965.632469560187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45965.632469560187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45965.632469560187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45965.632469560187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45965.632469560187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45965.632469560187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45965.632469560187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45965.632469560187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45965.632469560187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45965.632469560187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45965.632469560187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45965.632469560187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45965.632469560187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45965.632469560187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45965.632469560187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45965.632469560187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45965.632469560187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45965.632469560187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45965.632469560187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45965.632469560187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45965.632469560187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45965.632469560187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45965.632469560187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45965.632469560187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45965.632469560187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45965.632469560187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45965.632469560187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45965.632469560187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45965.632469560187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45965.632469560187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45965.632469560187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45965.632469560187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45965.632469560187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45965.632469560187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45965.632469560187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45965.632469560187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45965.632469560187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45965.632469560187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45965.632469560187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45965.632469560187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45965.632469560187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45965.632469560187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45965.632469560187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45965.632469560187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45965.632469560187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45965.632469560187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45965.632469560187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45965.632469560187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45965.632469560187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45965.632469560187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45965.632469560187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45965.632469560187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45965.632469560187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45965.632469560187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45965.632469560187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45965.632469560187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45965.632469560187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45965.632469560187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45965.632469560187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45965.632469560187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45965.632469560187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45965.632469560187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45965.632469560187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45965.632469560187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45965.632469560187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45965.632469560187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45965.632469560187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45965.632469560187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45965.632469560187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45965.632469560187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45965.632469560187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45965.632469560187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45965.632469560187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45965.632469560187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45965.632469560187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45965.632469560187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45965.632469560187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45965.632469560187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45965.632469560187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45965.632469560187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45965.632469560187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45965.632469560187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45965.632469560187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45965.632469560187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45965.632469560187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45965.632469560187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45965.632469560187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45965.632469560187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45965.632469560187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45965.632469560187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45965.632469560187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45965.632469560187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45965.632469560187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45965.632469560187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45965.632469560187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45965.632469560187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45965.632469560187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45965.632469560187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45965.632469560187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45965.632469560187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45965.632469560187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45965.632469560187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45965.632469560187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45965.632469560187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45965.632469560187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45965.632469560187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45965.632469560187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45965.632469560187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45965.632469560187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45965.632469560187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45965.632469560187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45965.632469560187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45965.632469560187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45965.632469560187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45965.632469560187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45965.632469560187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45965.632469560187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45965.632469560187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45965.632469560187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45965.632469560187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45965.632469560187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45965.632469560187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45965.632469560187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45965.632469560187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45965.632469560187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45965.632469560187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45965.632469560187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45965.632469560187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45965.632469560187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45965.632469560187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45965.632469560187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45965.632469560187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45965.632469560187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45965.632469560187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45965.632469560187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45965.632469560187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45965.632469560187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45965.632469560187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45965.632469560187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45965.632469560187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45965.632469560187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45965.632469560187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45965.632469560187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45965.632469560187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45965.632469560187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45965.632469560187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45965.632469560187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45965.632469560187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45965.632469560187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45965.632469560187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45965.632469560187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45965.632469560187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45965.632469560187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45965.632469560187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45965.632469560187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45965.632469560187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45965.632469560187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45965.632469560187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45965.632469560187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45965.632469560187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45965.632469560187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45965.632469560187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45965.632469560187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45965.632469560187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45965.632469560187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45965.632469560187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45965.632469560187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45965.632469560187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45965.632469560187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45965.632469560187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45965.632469560187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45965.632469560187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45965.632469560187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45965.632469560187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45965.632469560187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45965.632469560187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45965.632469560187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45965.632469560187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45965.632469560187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45965.632469560187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45965.632469560187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45965.632469560187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45965.632469560187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45965.632469560187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45965.632469560187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45965.632469560187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45965.632469560187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45965.632469560187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45965.632469560187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45965.632469560187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45965.632469560187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45965.632469560187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45965.632469560187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45965.632469560187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45965.632469560187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45965.632469560187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45965.632469560187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45965.632469560187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45965.632469560187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45965.632469560187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45965.632469560187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45965.632469560187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45965.632469560187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45965.632469560187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45965.632469560187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45965.632469560187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45965.632469560187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45965.632469560187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45965.632469560187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45965.632469560187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45965.632469560187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45965.632469560187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45965.632469560187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45965.632469560187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45965.632469560187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45965.632469560187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45965.632469560187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45965.632469560187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45965.632469560187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45965.632469560187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45965.632469560187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45965.632469560187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45965.632469560187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45965.632469560187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45965.632469560187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45965.632469560187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45965.632469560187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45965.632469560187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45965.632469560187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45965.632469560187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45965.632469560187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45965.632469560187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45965.632469560187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45965.632469560187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45965.632469560187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45965.632469560187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45965.632469560187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45965.632469560187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45965.632469560187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45965.632469560187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45965.632469560187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45965.632469560187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45965.632469560187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45965.632469560187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45965.632469560187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45965.632469560187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45965.632469560187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45965.632469560187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45965.632469560187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45965.632469560187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45965.632469560187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45965.632469560187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45965.632469560187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45965.632469560187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45965.632469560187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45965.632469560187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45965.632469560187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45965.632469560187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45965.632469560187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45965.632469560187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45965.632469560187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45965.632469560187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45965.632469560187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45965.632469560187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45965.632469560187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45965.632469560187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45965.632469560187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45965.632469560187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45965.632469560187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45965.632469560187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45965.632469560187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45965.632469560187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45965.632469560187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45965.632469560187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45965.632469560187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45965.632469560187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45965.632469560187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45965.632469560187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45965.632469560187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45965.632469560187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45965.632469560187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45965.632469560187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45965.632469560187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45965.632469560187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45965.632469560187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45965.632469560187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45965.632469560187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45965.632469560187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45965.632469560187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45965.632469560187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45965.632469560187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45965.632469560187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45965.632469560187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45965.632469560187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45965.632469560187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45965.632469560187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45965.632469560187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45965.632469560187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45965.632469560187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45965.632469560187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45965.632469560187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45965.632469560187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45965.632469560187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45965.632469560187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45965.632469560187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45965.632469560187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45965.632469560187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45965.632469560187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45965.632469560187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45965.632469560187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45965.632469560187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45965.632469560187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45965.632469560187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45965.632469560187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45965.632469560187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45965.632469560187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45965.632469560187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45965.632469560187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45965.632469560187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45965.632469560187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45965.632469560187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45965.632469560187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45965.632469560187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45965.632469560187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45965.632469560187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45965.632469560187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45965.632469560187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45965.632469560187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45965.632469560187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45965.632469560187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45965.632469560187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45965.632469560187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45965.632469560187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45965.632469560187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45965.632469560187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45965.632469560187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45965.632469560187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45965.632469560187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45965.632469560187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45965.632469560187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45965.632469560187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45965.632469560187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45965.632469560187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45965.632469560187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45965.632469560187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45965.632469560187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45965.632469560187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45965.632469560187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45965.632469560187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45965.632469560187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45965.632469560187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45965.632469560187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45965.632469560187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45965.632469560187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45965.632469560187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45965.632469560187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45965.632469560187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45965.632469560187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45965.632469560187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45965.632469560187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45965.632469560187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45965.632469560187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45965.632469560187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45965.632469560187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45965.632469560187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45965.632469560187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45965.632469560187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45965.632469560187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45965.632469560187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45965.632469560187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45965.632469560187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45965.632469560187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45965.632469560187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45965.632469560187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45965.632469560187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45965.632469560187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45965.632469560187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45965.632469560187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45965.632469560187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45965.632469560187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45965.632469560187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45965.632469560187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45965.632469560187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45965.632469560187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45965.632469560187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45965.632469560187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45965.632469560187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45965.632469560187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45965.632469560187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45965.632469560187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45965.632469560187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45965.632469560187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45965.632469560187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45965.632469560187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45965.632469560187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45965.632469560187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45965.632469560187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45965.632469560187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45965.632469560187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45965.632469560187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45965.632469560187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45965.632469560187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45965.632469560187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45965.632469560187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45965.632469560187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45965.632469560187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45965.632469560187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45965.632469560187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45965.632469560187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45965.632469560187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45965.632469560187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45965.632469560187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45965.632469560187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45965.632469560187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45965.632469560187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45965.632469560187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45965.632469560187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45965.632469560187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45965.632469560187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45965.632469560187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45965.632469560187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45965.632469560187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45965.632469560187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45965.632469560187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45965.632469560187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45965.632469560187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45965.632469560187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45965.632469560187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45965.632469560187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45965.632469560187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45965.632469560187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45965.632469560187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45965.632469560187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45965.632469560187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45965.632469560187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45965.632469560187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45965.632469560187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45965.632469560187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45965.632469560187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45965.632469560187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45965.632469560187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45965.632469560187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45965.632469560187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45965.632469560187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45965.632469560187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45965.632469560187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45965.632469560187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45965.632469560187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45965.632469560187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45965.632469560187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45965.632469560187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45965.632469560187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45965.632469560187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45965.632469560187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45965.632469560187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45965.632469560187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45965.632469560187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45965.632469560187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45965.632469560187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45965.632469560187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45965.632469560187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45965.632469560187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45965.632469560187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45965.632469560187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45965.632469560187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45965.632469560187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45965.632469560187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45965.632469560187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45965.632469560187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45965.632469560187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45965.632469560187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45965.632469560187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45965.632469560187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45965.632469560187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45965.632469560187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45965.632469560187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45965.632469560187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45965.632469560187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45965.632469560187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45965.632469560187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45965.632469560187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45965.632469560187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45965.632469560187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45965.632469560187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45965.632469560187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45965.632469560187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45965.632469560187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45965.632469560187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45965.632469560187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45965.632469560187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45965.632469560187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45965.632469560187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45965.632469560187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45965.632469560187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45965.632469560187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45965.632469560187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45965.632469560187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45965.632469560187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45965.632469560187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45965.632469560187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45965.632469560187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45965.632469560187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45965.632469560187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45965.632469560187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45965.632469560187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45965.632469560187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45965.632469560187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45965.632469560187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45965.632469560187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45965.632469560187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45965.632469560187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45965.632469560187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45965.632469560187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45965.632469560187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45965.632469560187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45965.632469560187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45965.632469560187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45965.632469560187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45965.632469560187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45965.632469560187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45965.632469560187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45965.632469560187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45965.632469560187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45965.632469560187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45965.632469560187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45965.632469560187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45965.632469560187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45965.632469560187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45965.632469560187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45965.632469560187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45965.632469560187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45965.632469560187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45965.632469560187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45965.632469560187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45965.632469560187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45965.632469560187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45965.632469560187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45965.632469560187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45965.632469560187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45965.632469560187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45965.632469560187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45965.632469560187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45965.632469560187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45965.632469560187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45965.632469560187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45965.632469560187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45965.632469560187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45965.632469560187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45965.632469560187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45965.632469560187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45965.632469560187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45965.632469560187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45965.632469560187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45965.632469560187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45965.632469560187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45965.632469560187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45965.632469560187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45965.632469560187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45965.632469560187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45965.632469560187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45965.632469560187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45965.632469560187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45965.632469560187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45965.632469560187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45965.632469560187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45965.632469560187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45965.632469560187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45965.632469560187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45965.632469560187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45965.632469560187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45965.632469560187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45965.632469560187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45965.632469560187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45965.632469560187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45965.632469560187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45965.632469560187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45965.632469560187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45965.632469560187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45965.632469560187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45965.632469560187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45965.632469560187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45965.632469560187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45965.632469560187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45965.632469560187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45965.632469560187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45965.632469560187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45965.632469560187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45965.632469560187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45965.632469560187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45965.632469560187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45965.632469560187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45965.632469560187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45965.632469560187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45965.632469560187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45965.632469560187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45965.632469560187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45965.632469560187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45965.632469560187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45965.632469560187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45965.632469560187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45965.632469560187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45965.632469560187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45965.632469560187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45965.632469560187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45965.632469560187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45965.632469560187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45965.632469560187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45965.632469560187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45965.632469560187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45965.632469560187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45965.632469560187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45965.632469560187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45965.632469560187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45965.632469560187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45965.632469560187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45965.632469560187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45965.632469560187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45965.632469560187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45965.632469560187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45965.632469560187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45965.632469560187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45965.632469560187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45965.632469560187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45965.632469560187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45965.632469560187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45965.632469560187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45965.632469560187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45965.632469560187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45965.632469560187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45965.632469560187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45965.632469560187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45965.632469560187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45965.632469560187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45965.632469560187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45965.632469560187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45965.632469560187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45965.632469560187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45965.632469560187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45965.632469560187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45965.632469560187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45965.632469560187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45965.632469560187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45965.632469560187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45965.632469560187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45965.632469560187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45965.632469560187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45965.632469560187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45965.632469560187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45965.632469560187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45965.632469560187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45965.632469560187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45965.632469560187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45965.632469560187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45965.632469560187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45965.632469560187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45965.632469560187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45965.632469560187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45965.632469560187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45965.632469560187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45965.632469560187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45965.632469560187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45965.632469560187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45965.632469560187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45965.632469560187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45965.632469560187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45965.632469560187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45965.632469560187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45965.632469560187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45965.632469560187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45965.632469560187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45965.632469560187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45965.632469560187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45965.632469560187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45965.632469560187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45965.632469560187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45965.632469560187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45965.632469560187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45965.632469560187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45965.632469560187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45965.632469560187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45965.632469560187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45965.632469560187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45965.632469560187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45965.632469560187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45965.632469560187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45965.632469560187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45965.632469560187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45965.632469560187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45965.632469560187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45965.632469560187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45965.632469560187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45965.632469560187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45965.632469560187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45965.632469560187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45965.632469560187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45965.632469560187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45965.632469560187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45965.632469560187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45965.632469560187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45965.632469560187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45965.632469560187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45965.632469560187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45965.632469560187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45965.632469560187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262.15175196759083</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2</v>
      </c>
      <c r="D3" s="120" t="s">
        <v>36669</v>
      </c>
      <c r="E3" s="97" t="s">
        <v>39021</v>
      </c>
      <c r="F3" s="122">
        <v>45965.579502314817</v>
      </c>
      <c r="G3" s="123">
        <f ca="1">IFERROR(NOW()-F3,"")</f>
        <v>5.2967245370382443E-2</v>
      </c>
      <c r="H3" s="122">
        <v>45965.570787037039</v>
      </c>
      <c r="I3" s="118" t="str">
        <f>IFERROR(VLOOKUP(D3,DB!A:F,6,0),"")</f>
        <v>SCECO</v>
      </c>
      <c r="J3" s="118" t="str">
        <f>IFERROR(VLOOKUP(D3,DB!A:G,7,0),"")</f>
        <v>Good</v>
      </c>
      <c r="K3" s="124" t="s">
        <v>39116</v>
      </c>
      <c r="L3" s="120" t="str">
        <f>IFERROR(VLOOKUP(D3,DB!A:I,9,0),"")</f>
        <v>Latis</v>
      </c>
    </row>
    <row r="4" spans="1:16" ht="15" customHeight="1">
      <c r="A4" s="118" t="s">
        <v>39117</v>
      </c>
      <c r="B4" s="118" t="str">
        <f>IFERROR(VLOOKUP(D4,DB!A:K,11,0),"")</f>
        <v>R4</v>
      </c>
      <c r="C4" s="119">
        <v>6</v>
      </c>
      <c r="D4" s="120" t="s">
        <v>36083</v>
      </c>
      <c r="E4" s="97" t="s">
        <v>39024</v>
      </c>
      <c r="F4" s="122">
        <v>45965.613761574074</v>
      </c>
      <c r="G4" s="123">
        <f ca="1">IFERROR(NOW()-F4,"")</f>
        <v>1.8707986113440711E-2</v>
      </c>
      <c r="H4" s="122">
        <v>45965.607152777775</v>
      </c>
      <c r="I4" s="118" t="str">
        <f>IFERROR(VLOOKUP(D4,DB!A:F,6,0),"")</f>
        <v>Generator-SG</v>
      </c>
      <c r="J4" s="118" t="str">
        <f>IFERROR(VLOOKUP(D4,DB!A:G,7,0),"")</f>
        <v>In progress</v>
      </c>
      <c r="K4" s="124" t="s">
        <v>39118</v>
      </c>
      <c r="L4" s="120" t="str">
        <f>IFERROR(VLOOKUP(D4,DB!A:I,9,0),"")</f>
        <v>Latis</v>
      </c>
    </row>
    <row r="5" spans="1:16" ht="15" customHeight="1">
      <c r="A5" s="118"/>
      <c r="B5" s="118" t="str">
        <f>IFERROR(VLOOKUP(D5,DB!A:K,11,0),"")</f>
        <v/>
      </c>
      <c r="C5" s="119"/>
      <c r="D5" s="120"/>
      <c r="E5" s="97"/>
      <c r="F5" s="122"/>
      <c r="G5" s="123">
        <f ca="1">IFERROR(NOW()-F5,"")</f>
        <v>45965.632469560187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45965.632469560187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45965.632469560187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45965.632469560187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45965.632469560187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45965.632469560187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45965.632469560187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45965.632469560187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45965.632469560187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45965.632469560187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45965.632469560187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45965.632469560187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45965.632469560187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45965.632469560187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45965.632469560187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45965.632469560187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45965.632469560187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45965.632469560187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45965.632469560187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45965.632469560187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45965.632469560187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45965.632469560187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45965.632469560187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45965.632469560187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45965.632469560187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45965.632469560187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45965.632469560187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45965.632469560187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45965.632469560187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45965.632469560187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45965.632469560187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45965.632469560187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45965.632469560187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45965.632469560187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45965.632469560187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45965.632469560187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45965.632469560187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45965.632469560187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45965.632469560187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45965.632469560187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45965.632469560187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45965.632469560187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45965.632469560187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45965.632469560187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45965.632469560187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45965.632469560187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45965.632469560187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45965.632469560187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45965.632469560187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45965.632469560187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45965.632469560187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45965.632469560187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45965.632469560187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45965.632469560187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45965.632469560187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45965.632469560187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45965.632469560187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45965.632469560187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45965.632469560187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45965.632469560187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45965.632469560187</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45965.632469560187</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73.800409374998708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39024</v>
      </c>
      <c r="F3" s="38">
        <v>45926.188877314817</v>
      </c>
      <c r="G3" s="143">
        <f t="shared" ref="G3" ca="1" si="0">IFERROR(NOW()-F3,"")</f>
        <v>39.443592245370382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39024</v>
      </c>
      <c r="F4" s="152">
        <v>45948.661111111112</v>
      </c>
      <c r="G4" s="153">
        <f ca="1">IFERROR(NOW()-F4,"")</f>
        <v>16.971358449074614</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38929</v>
      </c>
      <c r="E5" s="151" t="s">
        <v>39021</v>
      </c>
      <c r="F5" s="152">
        <v>45965.573981481481</v>
      </c>
      <c r="G5" s="153">
        <f ca="1">IFERROR(NOW()-F5,"")</f>
        <v>5.8488078706432134E-2</v>
      </c>
      <c r="H5" s="152">
        <v>45965.568425925929</v>
      </c>
      <c r="I5" s="151" t="str">
        <f>IFERROR(VLOOKUP(D5,DB!A:F,6,0),"")</f>
        <v>Generator-SG</v>
      </c>
      <c r="J5" s="151" t="str">
        <f>IFERROR(VLOOKUP(D5,DB!A:G,7,0),"")</f>
        <v>In progress</v>
      </c>
      <c r="K5" s="151" t="s">
        <v>39126</v>
      </c>
      <c r="L5" s="151" t="str">
        <f>IFERROR(VLOOKUP(D5,DB!A:I,9,0),"")</f>
        <v>Latis</v>
      </c>
    </row>
    <row r="6" spans="1:13" ht="15">
      <c r="A6" s="151" t="s">
        <v>39127</v>
      </c>
      <c r="B6" s="151" t="str">
        <f>IFERROR(VLOOKUP(D6,DB!A:K,11,0),"")</f>
        <v>R5</v>
      </c>
      <c r="C6" s="151">
        <v>3</v>
      </c>
      <c r="D6" s="151" t="s">
        <v>38228</v>
      </c>
      <c r="E6" s="151" t="s">
        <v>39021</v>
      </c>
      <c r="F6" s="152">
        <v>45965.59716435185</v>
      </c>
      <c r="G6" s="153">
        <f ca="1">IFERROR(NOW()-F6,"")</f>
        <v>3.5305208337376826E-2</v>
      </c>
      <c r="H6" s="152">
        <v>45965.590219907404</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45965.632469560187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45965.632469560187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45965.632469560187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45965.632469560187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45965.632469560187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45965.632469560187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45965.632469560187</v>
      </c>
      <c r="H13" s="152"/>
      <c r="I13" s="151" t="str">
        <f>IFERROR(VLOOKUP(D13,DB!A:F,6,0),"")</f>
        <v/>
      </c>
      <c r="J13" s="151" t="str">
        <f>IFERROR(VLOOKUP(D13,DB!A:G,7,0),"")</f>
        <v/>
      </c>
      <c r="K13" s="151"/>
      <c r="L13" s="151" t="str">
        <f>IFERROR(VLOOKUP(D13,DB!A:I,9,0),"")</f>
        <v/>
      </c>
    </row>
    <row r="14" spans="1:13" ht="15">
      <c r="A14" s="151"/>
      <c r="B14" s="151" t="str">
        <f>IFERROR(VLOOKUP(D14,DB!A:K,11,0),"")</f>
        <v>R5</v>
      </c>
      <c r="C14" s="151"/>
      <c r="D14" s="151" t="s">
        <v>38415</v>
      </c>
      <c r="E14" s="151"/>
      <c r="F14" s="152"/>
      <c r="G14" s="153">
        <f ca="1">IFERROR(NOW()-F14,"")</f>
        <v>45965.632469560187</v>
      </c>
      <c r="H14" s="152"/>
      <c r="I14" s="151" t="str">
        <f>IFERROR(VLOOKUP(D14,DB!A:F,6,0),"")</f>
        <v>SCECO</v>
      </c>
      <c r="J14" s="151" t="str">
        <f>IFERROR(VLOOKUP(D14,DB!A:G,7,0),"")</f>
        <v>Haj Removal</v>
      </c>
      <c r="K14" s="151"/>
      <c r="L14" s="151" t="str">
        <f>IFERROR(VLOOKUP(D14,DB!A:I,9,0),"")</f>
        <v>Latis</v>
      </c>
    </row>
    <row r="15" spans="1:13" ht="15">
      <c r="A15" s="151"/>
      <c r="B15" s="151" t="str">
        <f>IFERROR(VLOOKUP(D15,DB!A:K,11,0),"")</f>
        <v>R5</v>
      </c>
      <c r="C15" s="151"/>
      <c r="D15" s="151" t="s">
        <v>38419</v>
      </c>
      <c r="E15" s="151"/>
      <c r="F15" s="152"/>
      <c r="G15" s="153">
        <f ca="1">IFERROR(NOW()-F15,"")</f>
        <v>45965.632469560187</v>
      </c>
      <c r="H15" s="152"/>
      <c r="I15" s="151" t="str">
        <f>IFERROR(VLOOKUP(D15,DB!A:F,6,0),"")</f>
        <v>SCECO</v>
      </c>
      <c r="J15" s="151" t="str">
        <f>IFERROR(VLOOKUP(D15,DB!A:G,7,0),"")</f>
        <v>Haj Removal</v>
      </c>
      <c r="K15" s="151"/>
      <c r="L15" s="151" t="str">
        <f>IFERROR(VLOOKUP(D15,DB!A:I,9,0),"")</f>
        <v>Latis</v>
      </c>
    </row>
    <row r="16" spans="1:13" ht="15">
      <c r="A16" s="151"/>
      <c r="B16" s="151" t="str">
        <f>IFERROR(VLOOKUP(D16,DB!A:K,11,0),"")</f>
        <v>R5</v>
      </c>
      <c r="C16" s="151"/>
      <c r="D16" s="151" t="s">
        <v>37680</v>
      </c>
      <c r="E16" s="151"/>
      <c r="F16" s="152"/>
      <c r="G16" s="153">
        <f ca="1">IFERROR(NOW()-F16,"")</f>
        <v>45965.632469560187</v>
      </c>
      <c r="H16" s="152"/>
      <c r="I16" s="151" t="str">
        <f>IFERROR(VLOOKUP(D16,DB!A:F,6,0),"")</f>
        <v>SCECO</v>
      </c>
      <c r="J16" s="151" t="str">
        <f>IFERROR(VLOOKUP(D16,DB!A:G,7,0),"")</f>
        <v>Good</v>
      </c>
      <c r="K16" s="151"/>
      <c r="L16" s="151" t="str">
        <f>IFERROR(VLOOKUP(D16,DB!A:I,9,0),"")</f>
        <v>Latis</v>
      </c>
    </row>
    <row r="17" spans="1:12" ht="15">
      <c r="A17" s="151"/>
      <c r="B17" s="151" t="str">
        <f>IFERROR(VLOOKUP(D17,DB!A:K,11,0),"")</f>
        <v/>
      </c>
      <c r="C17" s="151"/>
      <c r="D17" s="151"/>
      <c r="E17" s="151"/>
      <c r="F17" s="152"/>
      <c r="G17" s="153">
        <f ca="1">IFERROR(NOW()-F17,"")</f>
        <v>45965.632469560187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45965.632469560187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45965.632469560187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45965.632469560187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45965.632469560187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45965.632469560187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45965.632469560187</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45965.632469560187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45965.632469560187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45965.632469560187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45965.632469560187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45965.632469560187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45965.632469560187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45965.632469560187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45965.632469560187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45965.632469560187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45965.632469560187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45965.632469560187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45965.632469560187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45965.632469560187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45965.632469560187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45965.632469560187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45965.632469560187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45965.632469560187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45965.632469560187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45965.632469560187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45965.632469560187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45965.632469560187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45965.632469560187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45965.632469560187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45965.632469560187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45965.632469560187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45965.632469560187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45965.632469560187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45965.632469560187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45965.632469560187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45965.632469560187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45965.632469560187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45965.632469560187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45965.632469560187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45965.632469560187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45965.632469560187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45965.632469560187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45965.632469560187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45965.632469560187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45965.632469560187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45965.632469560187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45965.632469560187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45965.632469560187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45965.632469560187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45965.632469560187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45965.632469560187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45965.632469560187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45965.632469560187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45965.632469560187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45965.632469560187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45965.632469560187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45965.632469560187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45965.632469560187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45965.632469560187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45965.632469560187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45965.632469560187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45965.632469560187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45965.632469560187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45965.632469560187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45965.632469560187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45965.632469560187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45965.632469560187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45965.632469560187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45965.632469560187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45965.632469560187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45965.632469560187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45965.632469560187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45965.632469560187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45965.632469560187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45965.632469560187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45965.632469560187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45965.632469560187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45965.632469560187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45965.632469560187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45965.632469560187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45965.632469560187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45965.632469560187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45965.632469560187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45965.632469560187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45965.632469560187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45965.632469560187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45965.632469560187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45965.632469560187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45965.632469560187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45965.632469560187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45965.632469560187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45965.632469560187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45965.632469560187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45965.632469560187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45965.632469560187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45965.632469560187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45965.632469560187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45965.632469560187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45965.632469560187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45965.632469560187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45965.632469560187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45965.632469560187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45965.632469560187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45965.632469560187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45965.632469560187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45965.632469560187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45965.632469560187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45965.632469560187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45965.632469560187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45965.632469560187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45965.632469560187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45965.632469560187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45965.632469560187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45965.632469560187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45965.632469560187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45965.632469560187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45965.632469560187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45965.632469560187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45965.632469560187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45965.632469560187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45965.632469560187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45965.632469560187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45965.632469560187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45965.632469560187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45965.632469560187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45965.632469560187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45965.632469560187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45965.632469560187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45965.632469560187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45965.632469560187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45965.632469560187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45965.632469560187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45965.632469560187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45965.632469560187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45965.632469560187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45965.632469560187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45965.632469560187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45965.632469560187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45965.632469560187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45965.632469560187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45965.632469560187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45965.632469560187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45965.632469560187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45965.632469560187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45965.632469560187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45965.632469560187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45965.632469560187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45965.632469560187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45965.632469560187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45965.632469560187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45965.632469560187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45965.632469560187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45965.632469560187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45965.632469560187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45965.632469560187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45965.632469560187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45965.632469560187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45965.632469560187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45965.632469560187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45965.632469560187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45965.632469560187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45965.632469560187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45965.632469560187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45965.632469560187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45965.632469560187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45965.632469560187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45965.632469560187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45965.632469560187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45965.632469560187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45965.632469560187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45965.632469560187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45965.632469560187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45965.632469560187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45965.632469560187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45965.632469560187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45965.632469560187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45965.632469560187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45965.632469560187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45965.632469560187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45965.632469560187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45965.632469560187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45965.632469560187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45965.632469560187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45965.632469560187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45965.632469560187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45965.632469560187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45965.632469560187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45965.632469560187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45965.632469560187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45965.632469560187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45965.632469560187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45965.632469560187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45965.632469560187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45965.632469560187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45965.632469560187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45965.632469560187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45965.632469560187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45965.632469560187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45965.632469560187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45965.632469560187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45965.632469560187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45965.632469560187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45965.632469560187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45965.632469560187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45965.632469560187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45965.632469560187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45965.632469560187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45965.632469560187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45965.632469560187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45965.632469560187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45965.632469560187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45965.632469560187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45965.632469560187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45965.632469560187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45965.632469560187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45965.632469560187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45965.632469560187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45965.632469560187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45965.632469560187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45965.632469560187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45965.632469560187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45965.632469560187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45965.632469560187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45965.632469560187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45965.632469560187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45965.632469560187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45965.632469560187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45965.632469560187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45965.632469560187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45965.632469560187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45965.632469560187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45965.632469560187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45965.632469560187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45965.632469560187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45965.632469560187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45965.632469560187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45965.632469560187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45965.632469560187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45965.632469560187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45965.632469560187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45965.632469560187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45965.632469560187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45965.632469560187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45965.632469560187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45965.632469560187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45965.632469560187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45965.632469560187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45965.632469560187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45965.632469560187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45965.632469560187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45965.632469560187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45965.632469560187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45965.632469560187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45965.632469560187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45965.632469560187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45965.632469560187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45965.632469560187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45965.632469560187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45965.632469560187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45965.632469560187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45965.632469560187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45965.632469560187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45965.632469560187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45965.632469560187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45965.632469560187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45965.632469560187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45965.632469560187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45965.632469560187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45965.632469560187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45965.632469560187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45965.632469560187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45965.632469560187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45965.632469560187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45965.632469560187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45965.632469560187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45965.632469560187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45965.632469560187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45965.632469560187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45965.632469560187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45965.632469560187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45965.632469560187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45965.632469560187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45965.632469560187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45965.632469560187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45965.632469560187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45965.632469560187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45965.632469560187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45965.632469560187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45965.632469560187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45965.632469560187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45965.632469560187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45965.632469560187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45965.632469560187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45965.632469560187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45965.632469560187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45965.632469560187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45965.632469560187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45965.632469560187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45965.632469560187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45965.632469560187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45965.632469560187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45965.632469560187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45965.632469560187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45965.632469560187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45965.632469560187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45965.632469560187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45965.632469560187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45965.632469560187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45965.632469560187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45965.632469560187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45965.632469560187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45965.632469560187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45965.632469560187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45965.632469560187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45965.632469560187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45965.632469560187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45965.632469560187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45965.632469560187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45965.632469560187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45965.632469560187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45965.632469560187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45965.632469560187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45965.632469560187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45965.632469560187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45965.632469560187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45965.632469560187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45965.632469560187</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2"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36448</v>
      </c>
      <c r="E2" s="102" t="s">
        <v>39021</v>
      </c>
      <c r="F2" s="175">
        <v>45965.542002314818</v>
      </c>
      <c r="G2" s="115">
        <f ca="1">IFERROR(NOW()-F2,"-")</f>
        <v>9.0467245368927252E-2</v>
      </c>
      <c r="H2" s="171">
        <v>45965.527743055558</v>
      </c>
      <c r="I2" s="169" t="str">
        <f>IFERROR(VLOOKUP(D2,DB!A:F,6,0),"")</f>
        <v>SCECO</v>
      </c>
      <c r="J2" s="102" t="str">
        <f>IFERROR(VLOOKUP(D2,DB!A:G,7,0),"")</f>
        <v>Dead</v>
      </c>
      <c r="K2" s="172" t="s">
        <v>39130</v>
      </c>
      <c r="L2" s="173" t="str">
        <f>IFERROR(VLOOKUP(D2,DB!A:I,9,0),"")</f>
        <v>Latis</v>
      </c>
    </row>
    <row r="3" spans="1:16383" ht="31.5" customHeight="1">
      <c r="A3" s="168" t="s">
        <v>39131</v>
      </c>
      <c r="B3" s="169" t="str">
        <f>IFERROR(VLOOKUP(D3,DB!A:K,11,0),"")</f>
        <v>R6</v>
      </c>
      <c r="C3" s="170">
        <v>1</v>
      </c>
      <c r="D3" s="169" t="s">
        <v>36386</v>
      </c>
      <c r="E3" s="102" t="s">
        <v>39021</v>
      </c>
      <c r="F3" s="171">
        <v>45965.53974537037</v>
      </c>
      <c r="G3" s="115">
        <f ca="1">IFERROR(NOW()-F3,"-")</f>
        <v>9.2724189817090519E-2</v>
      </c>
      <c r="H3" s="171">
        <v>45965.536921296298</v>
      </c>
      <c r="I3" s="169" t="str">
        <f>IFERROR(VLOOKUP(D3,DB!A:F,6,0),"")</f>
        <v>SCECO</v>
      </c>
      <c r="J3" s="102" t="str">
        <f>IFERROR(VLOOKUP(D3,DB!A:G,7,0),"")</f>
        <v>Dead</v>
      </c>
      <c r="K3" s="172" t="s">
        <v>39132</v>
      </c>
      <c r="L3" s="173" t="str">
        <f>IFERROR(VLOOKUP(D3,DB!A:I,9,0),"")</f>
        <v>Latis</v>
      </c>
    </row>
    <row r="4" spans="1:16383" ht="31.5" customHeight="1">
      <c r="A4" s="168"/>
      <c r="B4" s="169" t="str">
        <f>IFERROR(VLOOKUP(D4,DB!A:K,11,0),"")</f>
        <v/>
      </c>
      <c r="C4" s="170"/>
      <c r="D4" s="169"/>
      <c r="E4" s="102"/>
      <c r="F4" s="171"/>
      <c r="G4" s="115">
        <f ca="1">IFERROR(NOW()-F4,"-")</f>
        <v>45965.632469560187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45965.632469560187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45965.632469560187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45965.632469560187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45965.632469560187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45965.632469560187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45965.632469560187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45965.632469560187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45965.632469560187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45965.632469560187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45965.632469560187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45965.632469560187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45965.632469560187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45965.632469560187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45965.632469560187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45965.632469560187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45965.632469560187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45965.632469560187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45965.632469560187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45965.632469560187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45965.632469560187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45965.632469560187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45965.632469560187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45965.632469560187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45965.632469560187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45965.632469560187</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45965.632469560187</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45965.632469560187</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45965.632469560187</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45965.632469560187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45965.632469560187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45965.632469560187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45965.632469560187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45965.632469560187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45965.632469560187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45965.632469560187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45965.632469560187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45965.632469560187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45965.632469560187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45965.632469560187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45965.632469560187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45965.632469560187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45965.632469560187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45965.632469560187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45965.632469560187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45965.632469560187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45965.632469560187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45965.632469560187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45965.632469560187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