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032" documentId="120_S{2AC9BD13-BADA-5192-A53E-5A8FF88502F6}" xr6:coauthVersionLast="47" xr6:coauthVersionMax="47" xr10:uidLastSave="{99928C9A-B983-46F7-82D7-EBCA83123BC1}"/>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G3" i="4"/>
  <c r="G5" i="4"/>
  <c r="G6" i="4"/>
  <c r="G7" i="4"/>
  <c r="G8" i="4"/>
  <c r="G9" i="4"/>
  <c r="G10" i="4"/>
  <c r="G11" i="4"/>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L19" i="5"/>
  <c r="L20" i="5"/>
  <c r="L21" i="5"/>
  <c r="L22" i="5"/>
  <c r="L23" i="5"/>
  <c r="L24" i="5"/>
  <c r="L25" i="5"/>
  <c r="L26" i="5"/>
  <c r="L27" i="5"/>
  <c r="L28" i="5"/>
  <c r="J19" i="5"/>
  <c r="J20" i="5"/>
  <c r="J21" i="5"/>
  <c r="J22" i="5"/>
  <c r="J23" i="5"/>
  <c r="J24" i="5"/>
  <c r="J25" i="5"/>
  <c r="J26" i="5"/>
  <c r="J27" i="5"/>
  <c r="J28" i="5"/>
  <c r="I19" i="5"/>
  <c r="I20" i="5"/>
  <c r="I21" i="5"/>
  <c r="I22" i="5"/>
  <c r="I23" i="5"/>
  <c r="I24" i="5"/>
  <c r="I25" i="5"/>
  <c r="I26" i="5"/>
  <c r="I27" i="5"/>
  <c r="I28" i="5"/>
  <c r="G19" i="5"/>
  <c r="G20" i="5"/>
  <c r="G21" i="5"/>
  <c r="G22" i="5"/>
  <c r="G23" i="5"/>
  <c r="G24" i="5"/>
  <c r="G25" i="5"/>
  <c r="G26" i="5"/>
  <c r="G27" i="5"/>
  <c r="G28" i="5"/>
  <c r="B19" i="5"/>
  <c r="B20" i="5"/>
  <c r="B21" i="5"/>
  <c r="B22" i="5"/>
  <c r="B23" i="5"/>
  <c r="B24" i="5"/>
  <c r="B25" i="5"/>
  <c r="B26" i="5"/>
  <c r="B27" i="5"/>
  <c r="B28"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G2" i="1"/>
  <c r="G5" i="5"/>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alcChain>
</file>

<file path=xl/sharedStrings.xml><?xml version="1.0" encoding="utf-8"?>
<sst xmlns="http://schemas.openxmlformats.org/spreadsheetml/2006/main" count="181599" uniqueCount="39213">
  <si>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</si>
  <si>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</si>
  <si>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</si>
  <si>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</si>
  <si>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</si>
  <si>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</si>
  <si>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</si>
  <si>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</si>
  <si>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</si>
  <si>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</si>
  <si>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</si>
  <si>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</si>
  <si>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</si>
  <si>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</si>
  <si>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</si>
  <si>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</si>
  <si>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</si>
  <si>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</si>
  <si>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</si>
  <si>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</si>
  <si>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</si>
  <si>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</si>
  <si>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</si>
  <si>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</si>
  <si>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</si>
  <si>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</si>
  <si>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</si>
  <si>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</si>
  <si>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</si>
  <si>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</si>
  <si>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</si>
  <si>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</si>
  <si>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</si>
  <si>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</si>
  <si>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</si>
  <si>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</si>
  <si>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</si>
  <si>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</si>
  <si>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</si>
  <si>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</si>
  <si>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</si>
  <si>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</si>
  <si>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</si>
  <si>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</si>
  <si>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</si>
  <si>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</si>
  <si>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</si>
  <si>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</si>
  <si>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</si>
  <si>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</si>
  <si>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</si>
  <si>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</si>
  <si>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</si>
  <si>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</si>
  <si>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</si>
  <si>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</si>
  <si>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</si>
  <si>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</si>
  <si>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</si>
  <si>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</si>
  <si>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</si>
  <si>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</si>
  <si>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</si>
  <si>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</si>
  <si>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</si>
  <si>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</si>
  <si>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</si>
  <si>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</si>
  <si>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</si>
  <si>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</si>
  <si>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</si>
  <si>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</si>
  <si>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</si>
  <si>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</si>
  <si>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</si>
  <si>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</si>
  <si>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</si>
  <si>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</si>
  <si>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</si>
  <si>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</si>
  <si>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</si>
  <si>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</si>
  <si>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</si>
  <si>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</si>
  <si>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</si>
  <si>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</si>
  <si>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</si>
  <si>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</si>
  <si>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</si>
  <si>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</si>
  <si>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</si>
  <si>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</si>
  <si>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</si>
  <si>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</si>
  <si>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</si>
  <si>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</si>
  <si>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</si>
  <si>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</si>
  <si>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</si>
  <si>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</si>
  <si>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</si>
  <si>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</si>
  <si>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</si>
  <si>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</si>
  <si>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</si>
  <si>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</si>
  <si>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</si>
  <si>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</si>
  <si>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</si>
  <si>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</si>
  <si>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</si>
  <si>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</si>
  <si>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</si>
  <si>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</si>
  <si>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</si>
  <si>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</si>
  <si>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</si>
  <si>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</si>
  <si>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</si>
  <si>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</si>
  <si>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</si>
  <si>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</si>
  <si>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</si>
  <si>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</si>
  <si>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</si>
  <si>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</si>
  <si>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</si>
  <si>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</si>
  <si>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</si>
  <si>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</si>
  <si>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</si>
  <si>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</si>
  <si>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</si>
  <si>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</si>
  <si>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</si>
  <si>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</si>
  <si>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</si>
  <si>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</si>
  <si>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</si>
  <si>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</si>
  <si>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</si>
  <si>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</si>
  <si>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</si>
  <si>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</si>
  <si>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</si>
  <si>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</si>
  <si>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</si>
  <si>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</si>
  <si>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</si>
  <si>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</si>
  <si>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</si>
  <si>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</si>
  <si>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</si>
  <si>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</si>
  <si>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</si>
  <si>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</si>
  <si>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</si>
  <si>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</si>
  <si>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</si>
  <si>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</si>
  <si>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</si>
  <si>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</si>
  <si>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</si>
  <si>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</si>
  <si>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</si>
  <si>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</si>
  <si>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</si>
  <si>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</si>
  <si>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</si>
  <si>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</si>
  <si>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</si>
  <si>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</si>
  <si>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</si>
  <si>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</si>
  <si>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</si>
  <si>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</si>
  <si>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</si>
  <si>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</si>
  <si>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</si>
  <si>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</si>
  <si>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</si>
  <si>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</si>
  <si>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</si>
  <si>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</si>
  <si>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</si>
  <si>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</si>
  <si>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</si>
  <si>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</si>
  <si>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</si>
  <si>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</si>
  <si>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</si>
  <si>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</si>
  <si>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</si>
  <si>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</si>
  <si>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</si>
  <si>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</si>
  <si>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</si>
  <si>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</si>
  <si>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</si>
  <si>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</si>
  <si>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</si>
  <si>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</si>
  <si>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</si>
  <si>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</si>
  <si>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</si>
  <si>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</si>
  <si>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</si>
  <si>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</si>
  <si>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</si>
  <si>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</si>
  <si>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</si>
  <si>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</si>
  <si>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</si>
  <si>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</si>
  <si>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</si>
  <si>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</si>
  <si>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</si>
  <si>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</si>
  <si>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</si>
  <si>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</si>
  <si>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</si>
  <si>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</si>
  <si>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</si>
  <si>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</si>
  <si>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</si>
  <si>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</si>
  <si>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</si>
  <si>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</si>
  <si>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</si>
  <si>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</si>
  <si>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</si>
  <si>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</si>
  <si>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</si>
  <si>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</si>
  <si>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</si>
  <si>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</si>
  <si>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</si>
  <si>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</si>
  <si>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</si>
  <si>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</si>
  <si>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</si>
  <si>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</si>
  <si>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</si>
  <si>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</si>
  <si>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</si>
  <si>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</si>
  <si>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</si>
  <si>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</si>
  <si>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</si>
  <si>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</si>
  <si>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</si>
  <si>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</si>
  <si>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</si>
  <si>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</si>
  <si>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</si>
  <si>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</si>
  <si>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</si>
  <si>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</si>
  <si>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</si>
  <si>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</si>
  <si>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</si>
  <si>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</si>
  <si>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</si>
  <si>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</si>
  <si>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</si>
  <si>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</si>
  <si>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</si>
  <si>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</si>
  <si>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</si>
  <si>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</si>
  <si>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</si>
  <si>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</si>
  <si>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</si>
  <si>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</si>
  <si>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</si>
  <si>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</si>
  <si>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</si>
  <si>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</si>
  <si>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</si>
  <si>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</si>
  <si>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</si>
  <si>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</si>
  <si>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</si>
  <si>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</si>
  <si>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</si>
  <si>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</si>
  <si>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</si>
  <si>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</si>
  <si>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</si>
  <si>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</si>
  <si>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</si>
  <si>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</si>
  <si>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</si>
  <si>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</si>
  <si>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</si>
  <si>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</si>
  <si>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</si>
  <si>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</si>
  <si>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</si>
  <si>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</si>
  <si>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</si>
  <si>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</si>
  <si>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</si>
  <si>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</si>
  <si>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</si>
  <si>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</si>
  <si>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</si>
  <si>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</si>
  <si>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</si>
  <si>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</si>
  <si>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</si>
  <si>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</si>
  <si>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</si>
  <si>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</si>
  <si>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</si>
  <si>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</si>
  <si>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</si>
  <si>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</si>
  <si>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</si>
  <si>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</si>
  <si>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</si>
  <si>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</si>
  <si>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</si>
  <si>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</si>
  <si>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</si>
  <si>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</si>
  <si>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</si>
  <si>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</si>
  <si>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</si>
  <si>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</si>
  <si>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</si>
  <si>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</si>
  <si>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</si>
  <si>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</si>
  <si>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</si>
  <si>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</si>
  <si>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</si>
  <si>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</si>
  <si>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</si>
  <si>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</si>
  <si>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</si>
  <si>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</si>
  <si>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</si>
  <si>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</si>
  <si>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</si>
  <si>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</si>
  <si>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</si>
  <si>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</si>
  <si>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</si>
  <si>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</si>
  <si>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</si>
  <si>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</si>
  <si>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</si>
  <si>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</si>
  <si>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</si>
  <si>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</si>
  <si>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</si>
  <si>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</si>
  <si>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</si>
  <si>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</si>
  <si>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</si>
  <si>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</si>
  <si>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</si>
  <si>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</si>
  <si>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</si>
  <si>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</si>
  <si>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</si>
  <si>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</si>
  <si>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</si>
  <si>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</si>
  <si>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</si>
  <si>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</si>
  <si>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</si>
  <si>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</si>
  <si>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</si>
  <si>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</si>
  <si>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</si>
  <si>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</si>
  <si>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</si>
  <si>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</si>
  <si>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</si>
  <si>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</si>
  <si>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</si>
  <si>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</si>
  <si>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</si>
  <si>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</si>
  <si>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</si>
  <si>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</si>
  <si>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</si>
  <si>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</si>
  <si>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</si>
  <si>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</si>
  <si>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</si>
  <si>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</si>
  <si>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</si>
  <si>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</si>
  <si>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</si>
  <si>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</si>
  <si>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</si>
  <si>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</si>
  <si>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</si>
  <si>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</si>
  <si>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</si>
  <si>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</si>
  <si>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</si>
  <si>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</si>
  <si>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</si>
  <si>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</si>
  <si>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</si>
  <si>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</si>
  <si>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</si>
  <si>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</si>
  <si>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</si>
  <si>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</si>
  <si>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</si>
  <si>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</si>
  <si>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</si>
  <si>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</si>
  <si>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</si>
  <si>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</si>
  <si>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</si>
  <si>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</si>
  <si>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</si>
  <si>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</si>
  <si>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</si>
  <si>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</si>
  <si>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</si>
  <si>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</si>
  <si>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</si>
  <si>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</si>
  <si>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</si>
  <si>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</si>
  <si>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</si>
  <si>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</si>
  <si>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</si>
  <si>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</si>
  <si>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</si>
  <si>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</si>
  <si>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</si>
  <si>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</si>
  <si>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</si>
  <si>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</si>
  <si>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</si>
  <si>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</si>
  <si>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</si>
  <si>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</si>
  <si>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</si>
  <si>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</si>
  <si>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</si>
  <si>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</si>
  <si>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</si>
  <si>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</si>
  <si>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</si>
  <si>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</si>
  <si>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</si>
  <si>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</si>
  <si>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</si>
  <si>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</si>
  <si>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</si>
  <si>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</si>
  <si>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</si>
  <si>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</si>
  <si>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</si>
  <si>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</si>
  <si>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</si>
  <si>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</si>
  <si>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</si>
  <si>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</si>
  <si>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</si>
  <si>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</si>
  <si>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</si>
  <si>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</si>
  <si>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</si>
  <si>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</si>
  <si>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</si>
  <si>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</si>
  <si>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</si>
  <si>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</si>
  <si>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</si>
  <si>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</si>
  <si>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</si>
  <si>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</si>
  <si>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</si>
  <si>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</si>
  <si>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</si>
  <si>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</si>
  <si>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</si>
  <si>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</si>
  <si>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</si>
  <si>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</si>
  <si>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</si>
  <si>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</si>
  <si>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</si>
  <si>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</si>
  <si>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</si>
  <si>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</si>
  <si>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</si>
  <si>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</si>
  <si>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</si>
  <si>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</si>
  <si>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</si>
  <si>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</si>
  <si>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</si>
  <si>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</si>
  <si>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</si>
  <si>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</si>
  <si>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</si>
  <si>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</si>
  <si>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</si>
  <si>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</si>
  <si>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</si>
  <si>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</si>
  <si>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</si>
  <si>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</si>
  <si>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</si>
  <si>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</si>
  <si>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</si>
  <si>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</si>
  <si>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</si>
  <si>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</si>
  <si>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</si>
  <si>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</si>
  <si>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</si>
  <si>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</si>
  <si>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</si>
  <si>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</si>
  <si>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</si>
  <si>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</si>
  <si>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</si>
  <si>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</si>
  <si>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</si>
  <si>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</si>
  <si>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</si>
  <si>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</si>
  <si>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</si>
  <si>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</si>
  <si>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</si>
  <si>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</si>
  <si>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</si>
  <si>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</si>
  <si>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</si>
  <si>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</si>
  <si>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</si>
  <si>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</si>
  <si>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</si>
  <si>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</si>
  <si>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</si>
  <si>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</si>
  <si>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</si>
  <si>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</si>
  <si>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</si>
  <si>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</si>
  <si>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</si>
  <si>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</si>
  <si>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</si>
  <si>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</si>
  <si>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</si>
  <si>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</si>
  <si>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</si>
  <si>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</si>
  <si>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</si>
  <si>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</si>
  <si>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</si>
  <si>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</si>
  <si>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</si>
  <si>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</si>
  <si>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</si>
  <si>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</si>
  <si>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</si>
  <si>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</si>
  <si>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</si>
  <si>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</si>
  <si>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</si>
  <si>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</si>
  <si>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</si>
  <si>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</si>
  <si>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</si>
  <si>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</si>
  <si>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</si>
  <si>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</si>
  <si>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</si>
  <si>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</si>
  <si>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</si>
  <si>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</si>
  <si>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</si>
  <si>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</si>
  <si>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</si>
  <si>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</si>
  <si>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</si>
  <si>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</si>
  <si>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</si>
  <si>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</si>
  <si>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</si>
  <si>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</si>
  <si>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</si>
  <si>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</si>
  <si>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</si>
  <si>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</si>
  <si>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</si>
  <si>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</si>
  <si>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</si>
  <si>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</si>
  <si>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</si>
  <si>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</si>
  <si>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</si>
  <si>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</si>
  <si>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</si>
  <si>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</si>
  <si>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</si>
  <si>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</si>
  <si>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</si>
  <si>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</si>
  <si>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</si>
  <si>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</si>
  <si>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</si>
  <si>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</si>
  <si>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</si>
  <si>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</si>
  <si>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</si>
  <si>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</si>
  <si>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</si>
  <si>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</si>
  <si>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</si>
  <si>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</si>
  <si>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</si>
  <si>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</si>
  <si>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</si>
  <si>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</si>
  <si>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</si>
  <si>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</si>
  <si>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</si>
  <si>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</si>
  <si>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</si>
  <si>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</si>
  <si>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</si>
  <si>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</si>
  <si>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</si>
  <si>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</si>
  <si>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</si>
  <si>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</si>
  <si>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</si>
  <si>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</si>
  <si>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</si>
  <si>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</si>
  <si>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</si>
  <si>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</si>
  <si>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</si>
  <si>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</si>
  <si>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</si>
  <si>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</si>
  <si>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</si>
  <si>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</si>
  <si>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</si>
  <si>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</si>
  <si>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</si>
  <si>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</si>
  <si>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</si>
  <si>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</si>
  <si>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</si>
  <si>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</si>
  <si>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</si>
  <si>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</si>
  <si>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</si>
  <si>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</si>
  <si>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</si>
  <si>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</si>
  <si>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</si>
  <si>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</si>
  <si>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</si>
  <si>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</si>
  <si>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</si>
  <si>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</si>
  <si>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</si>
  <si>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</si>
  <si>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</si>
  <si>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</si>
  <si>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</si>
  <si>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</si>
  <si>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</si>
  <si>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</si>
  <si>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</si>
  <si>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</si>
  <si>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</si>
  <si>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</si>
  <si>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</si>
  <si>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</si>
  <si>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</si>
  <si>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</si>
  <si>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</si>
  <si>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</si>
  <si>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</si>
  <si>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</si>
  <si>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</si>
  <si>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</si>
  <si>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</si>
  <si>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</si>
  <si>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</si>
  <si>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</si>
  <si>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</si>
  <si>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</si>
  <si>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</si>
  <si>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</si>
  <si>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</si>
  <si>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</si>
  <si>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</si>
  <si>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</si>
  <si>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</si>
  <si>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</si>
  <si>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</si>
  <si>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</si>
  <si>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</si>
  <si>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</si>
  <si>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</si>
  <si>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</si>
  <si>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</si>
  <si>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</si>
  <si>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</si>
  <si>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</si>
  <si>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</si>
  <si>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</si>
  <si>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</si>
  <si>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</si>
  <si>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</si>
  <si>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</si>
  <si>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</si>
  <si>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</si>
  <si>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</si>
  <si>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</si>
  <si>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</si>
  <si>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</si>
  <si>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</si>
  <si>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</si>
  <si>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</si>
  <si>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</si>
  <si>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</si>
  <si>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</si>
  <si>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</si>
  <si>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</si>
  <si>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</si>
  <si>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</si>
  <si>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</si>
  <si>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</si>
  <si>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</si>
  <si>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</si>
  <si>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</si>
  <si>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</si>
  <si>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</si>
  <si>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</si>
  <si>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</si>
  <si>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</si>
  <si>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</si>
  <si>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</si>
  <si>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</si>
  <si>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</si>
  <si>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</si>
  <si>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</si>
  <si>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</si>
  <si>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</si>
  <si>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</si>
  <si>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</si>
  <si>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</si>
  <si>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</si>
  <si>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</si>
  <si>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</si>
  <si>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</si>
  <si>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</si>
  <si>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</si>
  <si>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</si>
  <si>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</si>
  <si>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</si>
  <si>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</si>
  <si>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</si>
  <si>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</si>
  <si>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</si>
  <si>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</si>
  <si>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</si>
  <si>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</si>
  <si>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</si>
  <si>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</si>
  <si>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</si>
  <si>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</si>
  <si>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</si>
  <si>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</si>
  <si>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</si>
  <si>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</si>
  <si>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</si>
  <si>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</si>
  <si>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</si>
  <si>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</si>
  <si>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</si>
  <si>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</si>
  <si>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</si>
  <si>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</si>
  <si>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</si>
  <si>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</si>
  <si>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</si>
  <si>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</si>
  <si>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</si>
  <si>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</si>
  <si>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</si>
  <si>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</si>
  <si>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</si>
  <si>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</si>
  <si>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</si>
  <si>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</si>
  <si>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</si>
  <si>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</si>
  <si>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</si>
  <si>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</si>
  <si>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</si>
  <si>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</si>
  <si>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</si>
  <si>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</si>
  <si>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</si>
  <si>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</si>
  <si>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</si>
  <si>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</si>
  <si>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</si>
  <si>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</si>
  <si>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</si>
  <si>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</si>
  <si>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</si>
  <si>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</si>
  <si>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</si>
  <si>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</si>
  <si>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</si>
  <si>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</si>
  <si>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</si>
  <si>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</si>
  <si>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</si>
  <si>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</si>
  <si>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</si>
  <si>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</si>
  <si>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</si>
  <si>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</si>
  <si>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</si>
  <si>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</si>
  <si>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</si>
  <si>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</si>
  <si>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</si>
  <si>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</si>
  <si>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</si>
  <si>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</si>
  <si>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</si>
  <si>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</si>
  <si>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</si>
  <si>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</si>
  <si>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</si>
  <si>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</si>
  <si>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</si>
  <si>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</si>
  <si>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</si>
  <si>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</si>
  <si>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</si>
  <si>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</si>
  <si>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</si>
  <si>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</si>
  <si>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</si>
  <si>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</si>
  <si>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</si>
  <si>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</si>
  <si>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</si>
  <si>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</si>
  <si>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</si>
  <si>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</si>
  <si>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</si>
  <si>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</si>
  <si>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</si>
  <si>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</si>
  <si>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</si>
  <si>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</si>
  <si>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</si>
  <si>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</si>
  <si>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</si>
  <si>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</si>
  <si>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</si>
  <si>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</si>
  <si>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</si>
  <si>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</si>
  <si>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</si>
  <si>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</si>
  <si>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</si>
  <si>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</si>
  <si>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</si>
  <si>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</si>
  <si>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</si>
  <si>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</si>
  <si>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</si>
  <si>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</si>
  <si>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</si>
  <si>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</si>
  <si>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</si>
  <si>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</si>
  <si>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</si>
  <si>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</si>
  <si>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</si>
  <si>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</si>
  <si>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</si>
  <si>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</si>
  <si>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</si>
  <si>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</si>
  <si>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</si>
  <si>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</si>
  <si>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</si>
  <si>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</si>
  <si>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</si>
  <si>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</si>
  <si>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</si>
  <si>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</si>
  <si>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</si>
  <si>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</si>
  <si>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</si>
  <si>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</si>
  <si>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</si>
  <si>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</si>
  <si>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</si>
  <si>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</si>
  <si>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</si>
  <si>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</si>
  <si>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</si>
  <si>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</si>
  <si>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</si>
  <si>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</si>
  <si>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</si>
  <si>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</si>
  <si>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</si>
  <si>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</si>
  <si>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</si>
  <si>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</si>
  <si>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</si>
  <si>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</si>
  <si>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</si>
  <si>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</si>
  <si>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</si>
  <si>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</si>
  <si>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</si>
  <si>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</si>
  <si>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</si>
  <si>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</si>
  <si>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</si>
  <si>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</si>
  <si>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</si>
  <si>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</si>
  <si>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</si>
  <si>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</si>
  <si>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</si>
  <si>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</si>
  <si>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</si>
  <si>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</si>
  <si>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</si>
  <si>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</si>
  <si>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</si>
  <si>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</si>
  <si>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</si>
  <si>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</si>
  <si>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</si>
  <si>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</si>
  <si>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</si>
  <si>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</si>
  <si>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</si>
  <si>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</si>
  <si>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</si>
  <si>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</si>
  <si>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</si>
  <si>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</si>
  <si>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</si>
  <si>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</si>
  <si>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</si>
  <si>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</si>
  <si>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</si>
  <si>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</si>
  <si>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</si>
  <si>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</si>
  <si>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</si>
  <si>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</si>
  <si>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</si>
  <si>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</si>
  <si>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</si>
  <si>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</si>
  <si>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</si>
  <si>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</si>
  <si>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</si>
  <si>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</si>
  <si>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</si>
  <si>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</si>
  <si>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</si>
  <si>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</si>
  <si>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</si>
  <si>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</si>
  <si>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</si>
  <si>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</si>
  <si>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</si>
  <si>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</si>
  <si>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</si>
  <si>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</si>
  <si>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</si>
  <si>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</si>
  <si>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</si>
  <si>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</si>
  <si>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</si>
  <si>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</si>
  <si>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</si>
  <si>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</si>
  <si>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</si>
  <si>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</si>
  <si>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</si>
  <si>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</si>
  <si>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</si>
  <si>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</si>
  <si>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</si>
  <si>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</si>
  <si>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</si>
  <si>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</si>
  <si>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</si>
  <si>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</si>
  <si>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</si>
  <si>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</si>
  <si>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</si>
  <si>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</si>
  <si>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</si>
  <si>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</si>
  <si>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</si>
  <si>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</si>
  <si>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</si>
  <si>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</si>
  <si>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</si>
  <si>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</si>
  <si>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</si>
  <si>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</si>
  <si>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</si>
  <si>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</si>
  <si>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</si>
  <si>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</si>
  <si>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</si>
  <si>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</si>
  <si>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</si>
  <si>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</si>
  <si>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</si>
  <si>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</si>
  <si>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</si>
  <si>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</si>
  <si>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</si>
  <si>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</si>
  <si>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</si>
  <si>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</si>
  <si>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</si>
  <si>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</si>
  <si>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</si>
  <si>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</si>
  <si>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</si>
  <si>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</si>
  <si>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</si>
  <si>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</si>
  <si>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</si>
  <si>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</si>
  <si>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</si>
  <si>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</si>
  <si>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</si>
  <si>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</si>
  <si>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</si>
  <si>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</si>
  <si>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</si>
  <si>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</si>
  <si>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</si>
  <si>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</si>
  <si>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</si>
  <si>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</si>
  <si>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</si>
  <si>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</si>
  <si>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</si>
  <si>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</si>
  <si>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</si>
  <si>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</si>
  <si>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</si>
  <si>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</si>
  <si>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</si>
  <si>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</si>
  <si>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</si>
  <si>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</si>
  <si>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</si>
  <si>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</si>
  <si>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</si>
  <si>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</si>
  <si>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</si>
  <si>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</si>
  <si>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</si>
  <si>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</si>
  <si>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</si>
  <si>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</si>
  <si>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</si>
  <si>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</si>
  <si>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</si>
  <si>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</si>
  <si>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</si>
  <si>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</si>
  <si>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</si>
  <si>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</si>
  <si>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</si>
  <si>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</si>
  <si>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</si>
  <si>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</si>
  <si>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</si>
  <si>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</si>
  <si>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</si>
  <si>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</si>
  <si>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</si>
  <si>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</si>
  <si>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</si>
  <si>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</si>
  <si>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</si>
  <si>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</si>
  <si>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</si>
  <si>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</si>
  <si>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</si>
  <si>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</si>
  <si>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</si>
  <si>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</si>
  <si>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</si>
  <si>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</si>
  <si>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</si>
  <si>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</si>
  <si>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</si>
  <si>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</si>
  <si>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</si>
  <si>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</si>
  <si>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</si>
  <si>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</si>
  <si>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</si>
  <si>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</si>
  <si>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</si>
  <si>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</si>
  <si>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</si>
  <si>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</si>
  <si>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</si>
  <si>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</si>
  <si>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</si>
  <si>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</si>
  <si>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</si>
  <si>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</si>
  <si>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</si>
  <si>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</si>
  <si>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</si>
  <si>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</si>
  <si>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</si>
  <si>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</si>
  <si>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</si>
  <si>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</si>
  <si>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</si>
  <si>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</si>
  <si>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</si>
  <si>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</si>
  <si>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</si>
  <si>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</si>
  <si>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</si>
  <si>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</si>
  <si>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</si>
  <si>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</si>
  <si>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</si>
  <si>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</si>
  <si>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</si>
  <si>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</si>
  <si>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</si>
  <si>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</si>
  <si>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</si>
  <si>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</si>
  <si>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</si>
  <si>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</si>
  <si>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</si>
  <si>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</si>
  <si>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</si>
  <si>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</si>
  <si>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</si>
  <si>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</si>
  <si>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</si>
  <si>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</si>
  <si>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</si>
  <si>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</si>
  <si>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</si>
  <si>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</si>
  <si>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</si>
  <si>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</si>
  <si>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</si>
  <si>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</si>
  <si>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</si>
  <si>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</si>
  <si>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</si>
  <si>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</si>
  <si>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</si>
  <si>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</si>
  <si>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</si>
  <si>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</si>
  <si>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</si>
  <si>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</si>
  <si>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</si>
  <si>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</si>
  <si>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</si>
  <si>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</si>
  <si>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</si>
  <si>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</si>
  <si>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</si>
  <si>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</si>
  <si>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</si>
  <si>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</si>
  <si>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</si>
  <si>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</si>
  <si>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</si>
  <si>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</si>
  <si>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</si>
  <si>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</si>
  <si>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</si>
  <si>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</si>
  <si>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</si>
  <si>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</si>
  <si>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</si>
  <si>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</si>
  <si>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</si>
  <si>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</si>
  <si>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</si>
  <si>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</si>
  <si>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</si>
  <si>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</si>
  <si>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</si>
  <si>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</si>
  <si>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</si>
  <si>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</si>
  <si>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</si>
  <si>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</si>
  <si>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</si>
  <si>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</si>
  <si>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</si>
  <si>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</si>
  <si>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</si>
  <si>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</si>
  <si>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</si>
  <si>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</si>
  <si>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</si>
  <si>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</si>
  <si>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</si>
  <si>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</si>
  <si>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</si>
  <si>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</si>
  <si>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</si>
  <si>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</si>
  <si>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</si>
  <si>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</si>
  <si>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</si>
  <si>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</si>
  <si>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</si>
  <si>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</si>
  <si>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</si>
  <si>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</si>
  <si>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</si>
  <si>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</si>
  <si>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</si>
  <si>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</si>
  <si>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</si>
  <si>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</si>
  <si>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</si>
  <si>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</si>
  <si>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</si>
  <si>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</si>
  <si>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</si>
  <si>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</si>
  <si>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</si>
  <si>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</si>
  <si>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</si>
  <si>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</si>
  <si>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</si>
  <si>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</si>
  <si>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</si>
  <si>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</si>
  <si>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</si>
  <si>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</si>
  <si>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</si>
  <si>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</si>
  <si>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</si>
  <si>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</si>
  <si>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</si>
  <si>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</si>
  <si>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</si>
  <si>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</si>
  <si>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</si>
  <si>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</si>
  <si>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</si>
  <si>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</si>
  <si>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</si>
  <si>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</si>
  <si>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</si>
  <si>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</si>
  <si>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</si>
  <si>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</si>
  <si>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</si>
  <si>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</si>
  <si>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</si>
  <si>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</si>
  <si>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</si>
  <si>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</si>
  <si>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</si>
  <si>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</si>
  <si>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</si>
  <si>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</si>
  <si>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</si>
  <si>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</si>
  <si>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</si>
  <si>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</si>
  <si>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</si>
  <si>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</si>
  <si>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</si>
  <si>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</si>
  <si>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</si>
  <si>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</si>
  <si>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</si>
  <si>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</si>
  <si>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</si>
  <si>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</si>
  <si>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</si>
  <si>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</si>
  <si>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</si>
  <si>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</si>
  <si>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</si>
  <si>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</si>
  <si>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</si>
  <si>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</si>
  <si>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</si>
  <si>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</si>
  <si>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</si>
  <si>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</si>
  <si>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</si>
  <si>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</si>
  <si>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</si>
  <si>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</si>
  <si>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</si>
  <si>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</si>
  <si>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</si>
  <si>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</si>
  <si>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</si>
  <si>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</si>
  <si>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</si>
  <si>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</si>
  <si>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</si>
  <si>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</si>
  <si>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</si>
  <si>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</si>
  <si>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</si>
  <si>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</si>
  <si>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</si>
  <si>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</si>
  <si>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</si>
  <si>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</si>
  <si>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</si>
  <si>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</si>
  <si>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</si>
  <si>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</si>
  <si>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</si>
  <si>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</si>
  <si>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</si>
  <si>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</si>
  <si>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</si>
  <si>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</si>
  <si>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</si>
  <si>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</si>
  <si>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</si>
  <si>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</si>
  <si>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</si>
  <si>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</si>
  <si>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</si>
  <si>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</si>
  <si>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</si>
  <si>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</si>
  <si>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</si>
  <si>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</si>
  <si>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</si>
  <si>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</si>
  <si>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</si>
  <si>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</si>
  <si>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</si>
  <si>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</si>
  <si>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</si>
  <si>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</si>
  <si>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</si>
  <si>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</si>
  <si>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</si>
  <si>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</si>
  <si>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</si>
  <si>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</si>
  <si>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</si>
  <si>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</si>
  <si>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</si>
  <si>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</si>
  <si>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</si>
  <si>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</si>
  <si>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</si>
  <si>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</si>
  <si>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</si>
  <si>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</si>
  <si>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</si>
  <si>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</si>
  <si>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</si>
  <si>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</si>
  <si>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</si>
  <si>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</si>
  <si>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</si>
  <si>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</si>
  <si>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</si>
  <si>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</si>
  <si>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</si>
  <si>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</si>
  <si>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</si>
  <si>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</si>
  <si>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</si>
  <si>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</si>
  <si>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</si>
  <si>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</si>
  <si>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</si>
  <si>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</si>
  <si>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</si>
  <si>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</si>
  <si>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</si>
  <si>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</si>
  <si>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</si>
  <si>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</si>
  <si>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</si>
  <si>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</si>
  <si>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</si>
  <si>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</si>
  <si>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</si>
  <si>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</si>
  <si>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</si>
  <si>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</si>
  <si>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</si>
  <si>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</si>
  <si>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</si>
  <si>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</si>
  <si>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</si>
  <si>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</si>
  <si>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</si>
  <si>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</si>
  <si>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</si>
  <si>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</si>
  <si>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</si>
  <si>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</si>
  <si>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</si>
  <si>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</si>
  <si>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</si>
  <si>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</si>
  <si>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</si>
  <si>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</si>
  <si>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</si>
  <si>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</si>
  <si>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</si>
  <si>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</si>
  <si>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</si>
  <si>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</si>
  <si>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</si>
  <si>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</si>
  <si>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</si>
  <si>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</si>
  <si>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</si>
  <si>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</si>
  <si>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</si>
  <si>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</si>
  <si>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</si>
  <si>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</si>
  <si>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</si>
  <si>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</si>
  <si>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</si>
  <si>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</si>
  <si>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</si>
  <si>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</si>
  <si>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</si>
  <si>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</si>
  <si>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</si>
  <si>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</si>
  <si>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</si>
  <si>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</si>
  <si>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</si>
  <si>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</si>
  <si>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</si>
  <si>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</si>
  <si>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</si>
  <si>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</si>
  <si>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</si>
  <si>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</si>
  <si>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</si>
  <si>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</si>
  <si>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</si>
  <si>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</si>
  <si>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</si>
  <si>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</si>
  <si>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</si>
  <si>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</si>
  <si>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</si>
  <si>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</si>
  <si>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</si>
  <si>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</si>
  <si>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</si>
  <si>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</si>
  <si>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</si>
  <si>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</si>
  <si>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</si>
  <si>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</si>
  <si>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</si>
  <si>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</si>
  <si>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</si>
  <si>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</si>
  <si>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</si>
  <si>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</si>
  <si>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</si>
  <si>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</si>
  <si>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</si>
  <si>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</si>
  <si>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</si>
  <si>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</si>
  <si>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</si>
  <si>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</si>
  <si>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</si>
  <si>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</si>
  <si>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</si>
  <si>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</si>
  <si>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</si>
  <si>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</si>
  <si>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</si>
  <si>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</si>
  <si>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</si>
  <si>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</si>
  <si>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</si>
  <si>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</si>
  <si>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</si>
  <si>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</si>
  <si>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</si>
  <si>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</si>
  <si>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</si>
  <si>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</si>
  <si>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</si>
  <si>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</si>
  <si>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</si>
  <si>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</si>
  <si>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</si>
  <si>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</si>
  <si>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</si>
  <si>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</si>
  <si>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</si>
  <si>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</si>
  <si>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</si>
  <si>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</si>
  <si>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</si>
  <si>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</si>
  <si>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</si>
  <si>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</si>
  <si>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</si>
  <si>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</si>
  <si>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</si>
  <si>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</si>
  <si>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</si>
  <si>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</si>
  <si>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</si>
  <si>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</si>
  <si>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</si>
  <si>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</si>
  <si>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</si>
  <si>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</si>
  <si>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</si>
  <si>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</si>
  <si>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</si>
  <si>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</si>
  <si>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</si>
  <si>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</si>
  <si>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</si>
  <si>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</si>
  <si>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</si>
  <si>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</si>
  <si>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</si>
  <si>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</si>
  <si>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</si>
  <si>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</si>
  <si>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</si>
  <si>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</si>
  <si>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</si>
  <si>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</si>
  <si>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</si>
  <si>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</si>
  <si>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</si>
  <si>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</si>
  <si>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</si>
  <si>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</si>
  <si>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</si>
  <si>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</si>
  <si>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</si>
  <si>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</si>
  <si>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</si>
  <si>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</si>
  <si>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</si>
  <si>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</si>
  <si>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</si>
  <si>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</si>
  <si>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</si>
  <si>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</si>
  <si>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</si>
  <si>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</si>
  <si>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</si>
  <si>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</si>
  <si>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</si>
  <si>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</si>
  <si>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</si>
  <si>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</si>
  <si>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</si>
  <si>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</si>
  <si>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</si>
  <si>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</si>
  <si>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</si>
  <si>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</si>
  <si>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</si>
  <si>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</si>
  <si>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</si>
  <si>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</si>
  <si>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</si>
  <si>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</si>
  <si>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</si>
  <si>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</si>
  <si>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</si>
  <si>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</si>
  <si>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</si>
  <si>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</si>
  <si>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</si>
  <si>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</si>
  <si>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</si>
  <si>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</si>
  <si>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</si>
  <si>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</si>
  <si>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</si>
  <si>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</si>
  <si>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</si>
  <si>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</si>
  <si>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</si>
  <si>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</si>
  <si>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</si>
  <si>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</si>
  <si>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</si>
  <si>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</si>
  <si>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</si>
  <si>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</si>
  <si>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</si>
  <si>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</si>
  <si>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</si>
  <si>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</si>
  <si>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</si>
  <si>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</si>
  <si>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</si>
  <si>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</si>
  <si>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</si>
  <si>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</si>
  <si>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</si>
  <si>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</si>
  <si>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</si>
  <si>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</si>
  <si>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</si>
  <si>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</si>
  <si>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</si>
  <si>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</si>
  <si>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</si>
  <si>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</si>
  <si>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</si>
  <si>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</si>
  <si>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</si>
  <si>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</si>
  <si>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</si>
  <si>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</si>
  <si>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</si>
  <si>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</si>
  <si>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</si>
  <si>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</si>
  <si>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</si>
  <si>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</si>
  <si>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</si>
  <si>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</si>
  <si>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</si>
  <si>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</si>
  <si>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</si>
  <si>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</si>
  <si>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</si>
  <si>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</si>
  <si>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</si>
  <si>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</si>
  <si>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</si>
  <si>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</si>
  <si>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</si>
  <si>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</si>
  <si>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</si>
  <si>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</si>
  <si>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</si>
  <si>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</si>
  <si>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</si>
  <si>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</si>
  <si>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</si>
  <si>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</si>
  <si>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</si>
  <si>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</si>
  <si>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</si>
  <si>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</si>
  <si>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</si>
  <si>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</si>
  <si>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</si>
  <si>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</si>
  <si>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</si>
  <si>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</si>
  <si>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</si>
  <si>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</si>
  <si>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</si>
  <si>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</si>
  <si>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</si>
  <si>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</si>
  <si>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</si>
  <si>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</si>
  <si>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</si>
  <si>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</si>
  <si>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</si>
  <si>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</si>
  <si>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</si>
  <si>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</si>
  <si>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</si>
  <si>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</si>
  <si>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</si>
  <si>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</si>
  <si>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</si>
  <si>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</si>
  <si>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</si>
  <si>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</si>
  <si>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</si>
  <si>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</si>
  <si>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</si>
  <si>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</si>
  <si>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</si>
  <si>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</si>
  <si>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</si>
  <si>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</si>
  <si>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</si>
  <si>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</si>
  <si>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</si>
  <si>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</si>
  <si>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</si>
  <si>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</si>
  <si>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</si>
  <si>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</si>
  <si>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</si>
  <si>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</si>
  <si>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</si>
  <si>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</si>
  <si>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</si>
  <si>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</si>
  <si>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</si>
  <si>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</si>
  <si>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</si>
  <si>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</si>
  <si>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</si>
  <si>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</si>
  <si>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</si>
  <si>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</si>
  <si>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</si>
  <si>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</si>
  <si>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</si>
  <si>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</si>
  <si>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</si>
  <si>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</si>
  <si>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</si>
  <si>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</si>
  <si>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</si>
  <si>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</si>
  <si>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</si>
  <si>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</si>
  <si>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</si>
  <si>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</si>
  <si>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</si>
  <si>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</si>
  <si>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</si>
  <si>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</si>
  <si>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</si>
  <si>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</si>
  <si>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</si>
  <si>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</si>
  <si>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</si>
  <si>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</si>
  <si>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</si>
  <si>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</si>
  <si>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</si>
  <si>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</si>
  <si>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</si>
  <si>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</si>
  <si>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</si>
  <si>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</si>
  <si>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</si>
  <si>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</si>
  <si>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</si>
  <si>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</si>
  <si>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</si>
  <si>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</si>
  <si>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</si>
  <si>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</si>
  <si>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</si>
  <si>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</si>
  <si>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</si>
  <si>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</si>
  <si>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</si>
  <si>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</si>
  <si>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</si>
  <si>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</si>
  <si>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</si>
  <si>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</si>
  <si>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</si>
  <si>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</si>
  <si>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</si>
  <si>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</si>
  <si>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</si>
  <si>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</si>
  <si>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</si>
  <si>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</si>
  <si>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</si>
  <si>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</si>
  <si>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</si>
  <si>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</si>
  <si>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</si>
  <si>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</si>
  <si>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</si>
  <si>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</si>
  <si>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</si>
  <si>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</si>
  <si>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</si>
  <si>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</si>
  <si>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</si>
  <si>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</si>
  <si>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</si>
  <si>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</si>
  <si>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</si>
  <si>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</si>
  <si>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</si>
  <si>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</si>
  <si>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</si>
  <si>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</si>
  <si>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</si>
  <si>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</si>
  <si>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</si>
  <si>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</si>
  <si>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</si>
  <si>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</si>
  <si>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</si>
  <si>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</si>
  <si>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</si>
  <si>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</si>
  <si>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</si>
  <si>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</si>
  <si>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</si>
  <si>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</si>
  <si>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</si>
  <si>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</si>
  <si>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</si>
  <si>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</si>
  <si>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</si>
  <si>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</si>
  <si>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</si>
  <si>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</si>
  <si>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</si>
  <si>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</si>
  <si>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</si>
  <si>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</si>
  <si>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</si>
  <si>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</si>
  <si>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</si>
  <si>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</si>
  <si>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</si>
  <si>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</si>
  <si>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</si>
  <si>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</si>
  <si>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</si>
  <si>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</si>
  <si>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</si>
  <si>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</si>
  <si>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</si>
  <si>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</si>
  <si>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</si>
  <si>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</si>
  <si>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</si>
  <si>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</si>
  <si>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</si>
  <si>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</si>
  <si>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</si>
  <si>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</si>
  <si>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</si>
  <si>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</si>
  <si>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</si>
  <si>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</si>
  <si>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</si>
  <si>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</si>
  <si>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</si>
  <si>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</si>
  <si>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</si>
  <si>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</si>
  <si>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</si>
  <si>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</si>
  <si>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</si>
  <si>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</si>
  <si>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</si>
  <si>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</si>
  <si>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</si>
  <si>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</si>
  <si>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</si>
  <si>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</si>
  <si>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</si>
  <si>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</si>
  <si>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</si>
  <si>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</si>
  <si>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</si>
  <si>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</si>
  <si>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</si>
  <si>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</si>
  <si>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</si>
  <si>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</si>
  <si>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</si>
  <si>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</si>
  <si>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</si>
  <si>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</si>
  <si>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</si>
  <si>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</si>
  <si>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</si>
  <si>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</si>
  <si>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</si>
  <si>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</si>
  <si>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</si>
  <si>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</si>
  <si>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</si>
  <si>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</si>
  <si>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</si>
  <si>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</si>
  <si>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</si>
  <si>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</si>
  <si>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</si>
  <si>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</si>
  <si>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</si>
  <si>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</si>
  <si>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</si>
  <si>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</si>
  <si>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</si>
  <si>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</si>
  <si>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</si>
  <si>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</si>
  <si>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</si>
  <si>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</si>
  <si>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</si>
  <si>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</si>
  <si>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</si>
  <si>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</si>
  <si>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</si>
  <si>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</si>
  <si>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</si>
  <si>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</si>
  <si>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</si>
  <si>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</si>
  <si>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</si>
  <si>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</si>
  <si>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</si>
  <si>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</si>
  <si>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</si>
  <si>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</si>
  <si>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</si>
  <si>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</si>
  <si>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</si>
  <si>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</si>
  <si>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</si>
  <si>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</si>
  <si>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</si>
  <si>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</si>
  <si>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</si>
  <si>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</si>
  <si>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</si>
  <si>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</si>
  <si>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</si>
  <si>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</si>
  <si>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</si>
  <si>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</si>
  <si>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</si>
  <si>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</si>
  <si>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</si>
  <si>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</si>
  <si>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</si>
  <si>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</si>
  <si>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</si>
  <si>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</si>
  <si>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</si>
  <si>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</si>
  <si>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</si>
  <si>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</si>
  <si>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</si>
  <si>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</si>
  <si>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</si>
  <si>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</si>
  <si>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</si>
  <si>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</si>
  <si>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</si>
  <si>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</si>
  <si>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</si>
  <si>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</si>
  <si>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</si>
  <si>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</si>
  <si>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</si>
  <si>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</si>
  <si>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</si>
  <si>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</si>
  <si>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</si>
  <si>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</si>
  <si>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</si>
  <si>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</si>
  <si>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</si>
  <si>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</si>
  <si>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</si>
  <si>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</si>
  <si>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</si>
  <si>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</si>
  <si>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</si>
  <si>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</si>
  <si>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</si>
  <si>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</si>
  <si>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</si>
  <si>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</si>
  <si>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</si>
  <si>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</si>
  <si>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</si>
  <si>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</si>
  <si>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</si>
  <si>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</si>
  <si>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</si>
  <si>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</si>
  <si>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</si>
  <si>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</si>
  <si>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</si>
  <si>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</si>
  <si>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</si>
  <si>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</si>
  <si>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</si>
  <si>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</si>
  <si>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</si>
  <si>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</si>
  <si>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</si>
  <si>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</si>
  <si>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</si>
  <si>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</si>
  <si>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</si>
  <si>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</si>
  <si>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</si>
  <si>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</si>
  <si>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</si>
  <si>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</si>
  <si>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</si>
  <si>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</si>
  <si>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</si>
  <si>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</si>
  <si>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</si>
  <si>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</si>
  <si>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</si>
  <si>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</si>
  <si>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</si>
  <si>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</si>
  <si>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</si>
  <si>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</si>
  <si>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</si>
  <si>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</si>
  <si>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</si>
  <si>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</si>
  <si>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</si>
  <si>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</si>
  <si>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</si>
  <si>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</si>
  <si>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</si>
  <si>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</si>
  <si>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</si>
  <si>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</si>
  <si>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</si>
  <si>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</si>
  <si>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</si>
  <si>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</si>
  <si>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</si>
  <si>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</si>
  <si>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</si>
  <si>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</si>
  <si>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</si>
  <si>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</si>
  <si>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</si>
  <si>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</si>
  <si>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</si>
  <si>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</si>
  <si>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</si>
  <si>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</si>
  <si>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</si>
  <si>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</si>
  <si>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</si>
  <si>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</si>
  <si>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</si>
  <si>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</si>
  <si>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</si>
  <si>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</si>
  <si>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</si>
  <si>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</si>
  <si>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</si>
  <si>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</si>
  <si>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</si>
  <si>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</si>
  <si>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</si>
  <si>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</si>
  <si>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</si>
  <si>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</si>
  <si>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</si>
  <si>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</si>
  <si>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</si>
  <si>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</si>
  <si>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</si>
  <si>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</si>
  <si>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</si>
  <si>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</si>
  <si>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</si>
  <si>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</si>
  <si>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</si>
  <si>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</si>
  <si>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</si>
  <si>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</si>
  <si>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</si>
  <si>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</si>
  <si>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</si>
  <si>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</si>
  <si>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</si>
  <si>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</si>
  <si>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</si>
  <si>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</si>
  <si>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</si>
  <si>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</si>
  <si>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</si>
  <si>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</si>
  <si>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</si>
  <si>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</si>
  <si>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</si>
  <si>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</si>
  <si>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</si>
  <si>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</si>
  <si>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</si>
  <si>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</si>
  <si>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</si>
  <si>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</si>
  <si>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</si>
  <si>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</si>
  <si>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</si>
  <si>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</si>
  <si>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</si>
  <si>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</si>
  <si>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</si>
  <si>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</si>
  <si>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</si>
  <si>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</si>
  <si>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</si>
  <si>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</si>
  <si>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</si>
  <si>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</si>
  <si>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</si>
  <si>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</si>
  <si>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</si>
  <si>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</si>
  <si>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</si>
  <si>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</si>
  <si>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</si>
  <si>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</si>
  <si>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</si>
  <si>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</si>
  <si>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</si>
  <si>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</si>
  <si>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</si>
  <si>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</si>
  <si>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</si>
  <si>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</si>
  <si>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</si>
  <si>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</si>
  <si>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</si>
  <si>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</si>
  <si>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</si>
  <si>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</si>
  <si>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</si>
  <si>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</si>
  <si>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</si>
  <si>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</si>
  <si>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</si>
  <si>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</si>
  <si>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</si>
  <si>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</si>
  <si>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</si>
  <si>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</si>
  <si>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</si>
  <si>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</si>
  <si>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</si>
  <si>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</si>
  <si>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</si>
  <si>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</si>
  <si>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</si>
  <si>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</si>
  <si>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</si>
  <si>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</si>
  <si>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</si>
  <si>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</si>
  <si>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</si>
  <si>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</si>
  <si>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</si>
  <si>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</si>
  <si>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</si>
  <si>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</si>
  <si>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</si>
  <si>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</si>
  <si>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</si>
  <si>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</si>
  <si>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</si>
  <si>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</si>
  <si>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</si>
  <si>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</si>
  <si>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</si>
  <si>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</si>
  <si>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</si>
  <si>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</si>
  <si>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</si>
  <si>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</si>
  <si>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</si>
  <si>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</si>
  <si>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</si>
  <si>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</si>
  <si>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</si>
  <si>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</si>
  <si>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</si>
  <si>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</si>
  <si>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</si>
  <si>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</si>
  <si>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</si>
  <si>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</si>
  <si>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</si>
  <si>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</si>
  <si>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</si>
  <si>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</si>
  <si>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</si>
  <si>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</si>
  <si>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</si>
  <si>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</si>
  <si>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</si>
  <si>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</si>
  <si>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</si>
  <si>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</si>
  <si>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</si>
  <si>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</si>
  <si>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</si>
  <si>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</si>
  <si>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</si>
  <si>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</si>
  <si>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</si>
  <si>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</si>
  <si>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</si>
  <si>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</si>
  <si>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</si>
  <si>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</si>
  <si>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</si>
  <si>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</si>
  <si>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</si>
  <si>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</si>
  <si>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</si>
  <si>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</si>
  <si>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</si>
  <si>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</si>
  <si>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</si>
  <si>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</si>
  <si>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</si>
  <si>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</si>
  <si>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</si>
  <si>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</si>
  <si>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</si>
  <si>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</si>
  <si>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</si>
  <si>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</si>
  <si>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</si>
  <si>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</si>
  <si>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</si>
  <si>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</si>
  <si>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</si>
  <si>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</si>
  <si>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</si>
  <si>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</si>
  <si>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</si>
  <si>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</si>
  <si>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</si>
  <si>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</si>
  <si>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</si>
  <si>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</si>
  <si>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</si>
  <si>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</si>
  <si>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</si>
  <si>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</si>
  <si>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</si>
  <si>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</si>
  <si>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</si>
  <si>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</si>
  <si>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</si>
  <si>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</si>
  <si>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</si>
  <si>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</si>
  <si>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</si>
  <si>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</si>
  <si>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</si>
  <si>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</si>
  <si>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</si>
  <si>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</si>
  <si>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</si>
  <si>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</si>
  <si>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</si>
  <si>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</si>
  <si>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</si>
  <si>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</si>
  <si>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</si>
  <si>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</si>
  <si>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</si>
  <si>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</si>
  <si>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</si>
  <si>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</si>
  <si>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</si>
  <si>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</si>
  <si>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</si>
  <si>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</si>
  <si>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</si>
  <si>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</si>
  <si>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</si>
  <si>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</si>
  <si>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</si>
  <si>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</si>
  <si>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</si>
  <si>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</si>
  <si>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</si>
  <si>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</si>
  <si>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</si>
  <si>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</si>
  <si>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</si>
  <si>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</si>
  <si>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</si>
  <si>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</si>
  <si>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</si>
  <si>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</si>
  <si>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</si>
  <si>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</si>
  <si>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</si>
  <si>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</si>
  <si>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</si>
  <si>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</si>
  <si>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</si>
  <si>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</si>
  <si>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</si>
  <si>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</si>
  <si>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</si>
  <si>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</si>
  <si>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</si>
  <si>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</si>
  <si>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</si>
  <si>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</si>
  <si>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</si>
  <si>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</si>
  <si>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</si>
  <si>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</si>
  <si>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</si>
  <si>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</si>
  <si>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</si>
  <si>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</si>
  <si>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</si>
  <si>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</si>
  <si>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</si>
  <si>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</si>
  <si>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</si>
  <si>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</si>
  <si>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</si>
  <si>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</si>
  <si>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</si>
  <si>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</si>
  <si>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</si>
  <si>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</si>
  <si>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</si>
  <si>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</si>
  <si>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</si>
  <si>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</si>
  <si>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</si>
  <si>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</si>
  <si>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</si>
  <si>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</si>
  <si>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</si>
  <si>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</si>
  <si>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</si>
  <si>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</si>
  <si>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</si>
  <si>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</si>
  <si>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</si>
  <si>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</si>
  <si>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</si>
  <si>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</si>
  <si>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</si>
  <si>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</si>
  <si>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</si>
  <si>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</si>
  <si>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</si>
  <si>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</si>
  <si>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</si>
  <si>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</si>
  <si>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</si>
  <si>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</si>
  <si>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</si>
  <si>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</si>
  <si>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</si>
  <si>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</si>
  <si>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</si>
  <si>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</si>
  <si>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</si>
  <si>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</si>
  <si>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</si>
  <si>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</si>
  <si>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</si>
  <si>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</si>
  <si>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</si>
  <si>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</si>
  <si>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</si>
  <si>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</si>
  <si>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</si>
  <si>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</si>
  <si>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</si>
  <si>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</si>
  <si>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</si>
  <si>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</si>
  <si>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</si>
  <si>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</si>
  <si>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</si>
  <si>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</si>
  <si>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</si>
  <si>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</si>
  <si>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</si>
  <si>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</si>
  <si>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</si>
  <si>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</si>
  <si>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</si>
  <si>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</si>
  <si>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</si>
  <si>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</si>
  <si>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</si>
  <si>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</si>
  <si>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</si>
  <si>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</si>
  <si>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</si>
  <si>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</si>
  <si>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</si>
  <si>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</si>
  <si>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</si>
  <si>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</si>
  <si>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</si>
  <si>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</si>
  <si>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</si>
  <si>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</si>
  <si>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</si>
  <si>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</si>
  <si>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</si>
  <si>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</si>
  <si>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</si>
  <si>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</si>
  <si>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</si>
  <si>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</si>
  <si>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</si>
  <si>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</si>
  <si>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</si>
  <si>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</si>
  <si>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</si>
  <si>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</si>
  <si>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</si>
  <si>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</si>
  <si>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</si>
  <si>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</si>
  <si>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</si>
  <si>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</si>
  <si>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</si>
  <si>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</si>
  <si>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</si>
  <si>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</si>
  <si>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</si>
  <si>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</si>
  <si>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</si>
  <si>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</si>
  <si>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</si>
  <si>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</si>
  <si>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</si>
  <si>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</si>
  <si>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</si>
  <si>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</si>
  <si>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</si>
  <si>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</si>
  <si>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</si>
  <si>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</si>
  <si>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</si>
  <si>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</si>
  <si>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</si>
  <si>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</si>
  <si>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</si>
  <si>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</si>
  <si>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</si>
  <si>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</si>
  <si>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</si>
  <si>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</si>
  <si>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</si>
  <si>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</si>
  <si>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</si>
  <si>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</si>
  <si>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</si>
  <si>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</si>
  <si>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</si>
  <si>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</si>
  <si>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</si>
  <si>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</si>
  <si>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</si>
  <si>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</si>
  <si>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</si>
  <si>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</si>
  <si>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</si>
  <si>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</si>
  <si>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</si>
  <si>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</si>
  <si>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</si>
  <si>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</si>
  <si>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</si>
  <si>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</si>
  <si>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</si>
  <si>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</si>
  <si>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</si>
  <si>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</si>
  <si>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</si>
  <si>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</si>
  <si>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</si>
  <si>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</si>
  <si>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</si>
  <si>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</si>
  <si>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</si>
  <si>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</si>
  <si>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</si>
  <si>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</si>
  <si>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</si>
  <si>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</si>
  <si>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</si>
  <si>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</si>
  <si>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</si>
  <si>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</si>
  <si>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</si>
  <si>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</si>
  <si>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</si>
  <si>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</si>
  <si>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</si>
  <si>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</si>
  <si>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</si>
  <si>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</si>
  <si>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</si>
  <si>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</si>
  <si>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</si>
  <si>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</si>
  <si>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</si>
  <si>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</si>
  <si>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</si>
  <si>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</si>
  <si>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</si>
  <si>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</si>
  <si>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</si>
  <si>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</si>
  <si>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</si>
  <si>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</si>
  <si>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</si>
  <si>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</si>
  <si>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</si>
  <si>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</si>
  <si>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</si>
  <si>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</si>
  <si>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</si>
  <si>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</si>
  <si>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</si>
  <si>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</si>
  <si>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</si>
  <si>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</si>
  <si>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</si>
  <si>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</si>
  <si>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</si>
  <si>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</si>
  <si>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</si>
  <si>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</si>
  <si>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</si>
  <si>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</si>
  <si>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</si>
  <si>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</si>
  <si>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</si>
  <si>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</si>
  <si>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</si>
  <si>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</si>
  <si>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</si>
  <si>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</si>
  <si>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</si>
  <si>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</si>
  <si>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</si>
  <si>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</si>
  <si>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</si>
  <si>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</si>
  <si>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</si>
  <si>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</si>
  <si>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</si>
  <si>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</si>
  <si>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</si>
  <si>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</si>
  <si>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</si>
  <si>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</si>
  <si>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</si>
  <si>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</si>
  <si>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</si>
  <si>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</si>
  <si>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</si>
  <si>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</si>
  <si>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</si>
  <si>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</si>
  <si>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</si>
  <si>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</si>
  <si>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</si>
  <si>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</si>
  <si>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</si>
  <si>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</si>
  <si>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</si>
  <si>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</si>
  <si>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</si>
  <si>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</si>
  <si>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</si>
  <si>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</si>
  <si>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</si>
  <si>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</si>
  <si>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</si>
  <si>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</si>
  <si>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</si>
  <si>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</si>
  <si>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</si>
  <si>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</si>
  <si>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</si>
  <si>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</si>
  <si>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</si>
  <si>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</si>
  <si>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</si>
  <si>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</si>
  <si>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</si>
  <si>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</si>
  <si>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</si>
  <si>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</si>
  <si>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</si>
  <si>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</si>
  <si>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</si>
  <si>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</si>
  <si>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</si>
  <si>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</si>
  <si>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</si>
  <si>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</si>
  <si>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</si>
  <si>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</si>
  <si>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</si>
  <si>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</si>
  <si>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</si>
  <si>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</si>
  <si>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</si>
  <si>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</si>
  <si>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</si>
  <si>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</si>
  <si>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</si>
  <si>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</si>
  <si>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</si>
  <si>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</si>
  <si>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</si>
  <si>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</si>
  <si>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</si>
  <si>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</si>
  <si>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</si>
  <si>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</si>
  <si>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</si>
  <si>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</si>
  <si>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</si>
  <si>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</si>
  <si>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</si>
  <si>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</si>
  <si>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</si>
  <si>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</si>
  <si>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</si>
  <si>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</si>
  <si>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</si>
  <si>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</si>
  <si>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</si>
  <si>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</si>
  <si>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</si>
  <si>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</si>
  <si>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</si>
  <si>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</si>
  <si>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</si>
  <si>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</si>
  <si>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</si>
  <si>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</si>
  <si>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</si>
  <si>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</si>
  <si>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</si>
  <si>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</si>
  <si>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</si>
  <si>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</si>
  <si>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</si>
  <si>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</si>
  <si>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</si>
  <si>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</si>
  <si>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</si>
  <si>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</si>
  <si>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</si>
  <si>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</si>
  <si>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</si>
  <si>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</si>
  <si>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</si>
  <si>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</si>
  <si>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</si>
  <si>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</si>
  <si>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</si>
  <si>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</si>
  <si>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</si>
  <si>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</si>
  <si>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</si>
  <si>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</si>
  <si>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</si>
  <si>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</si>
  <si>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</si>
  <si>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</si>
  <si>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</si>
  <si>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</si>
  <si>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</si>
  <si>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</si>
  <si>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</si>
  <si>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</si>
  <si>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</si>
  <si>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</si>
  <si>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</si>
  <si>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</si>
  <si>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</si>
  <si>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</si>
  <si>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</si>
  <si>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</si>
  <si>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</si>
  <si>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</si>
  <si>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</si>
  <si>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</si>
  <si>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</si>
  <si>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</si>
  <si>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</si>
  <si>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</si>
  <si>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</si>
  <si>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</si>
  <si>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</si>
  <si>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</si>
  <si>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</si>
  <si>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</si>
  <si>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</si>
  <si>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</si>
  <si>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</si>
  <si>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</si>
  <si>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</si>
  <si>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</si>
  <si>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</si>
  <si>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</si>
  <si>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</si>
  <si>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</si>
  <si>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</si>
  <si>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</si>
  <si>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</si>
  <si>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</si>
  <si>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</si>
  <si>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</si>
  <si>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</si>
  <si>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</si>
  <si>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</si>
  <si>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</si>
  <si>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</si>
  <si>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</si>
  <si>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</si>
  <si>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</si>
  <si>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</si>
  <si>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</si>
  <si>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</si>
  <si>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</si>
  <si>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</si>
  <si>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</si>
  <si>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</si>
  <si>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</si>
  <si>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</si>
  <si>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</si>
  <si>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</si>
  <si>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</si>
  <si>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</si>
  <si>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</si>
  <si>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</si>
  <si>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</si>
  <si>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</si>
  <si>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</si>
  <si>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</si>
  <si>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</si>
  <si>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</si>
  <si>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</si>
  <si>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</si>
  <si>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</si>
  <si>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</si>
  <si>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</si>
  <si>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</si>
  <si>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</si>
  <si>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</si>
  <si>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</si>
  <si>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</si>
  <si>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</si>
  <si>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</si>
  <si>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</si>
  <si>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</si>
  <si>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</si>
  <si>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</si>
  <si>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</si>
  <si>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</si>
  <si>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</si>
  <si>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</si>
  <si>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</si>
  <si>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</si>
  <si>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</si>
  <si>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</si>
  <si>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</si>
  <si>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</si>
  <si>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</si>
  <si>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</si>
  <si>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</si>
  <si>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</si>
  <si>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</si>
  <si>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</si>
  <si>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</si>
  <si>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</si>
  <si>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</si>
  <si>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</si>
  <si>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</si>
  <si>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</si>
  <si>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</si>
  <si>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</si>
  <si>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</si>
  <si>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</si>
  <si>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</si>
  <si>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</si>
  <si>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</si>
  <si>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</si>
  <si>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</si>
  <si>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</si>
  <si>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</si>
  <si>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</si>
  <si>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</si>
  <si>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</si>
  <si>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</si>
  <si>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</si>
  <si>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</si>
  <si>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</si>
  <si>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</si>
  <si>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</si>
  <si>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</si>
  <si>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</si>
  <si>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</si>
  <si>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</si>
  <si>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</si>
  <si>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</si>
  <si>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</si>
  <si>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</si>
  <si>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</si>
  <si>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</si>
  <si>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</si>
  <si>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</si>
  <si>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</si>
  <si>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</si>
  <si>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</si>
  <si>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</si>
  <si>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</si>
  <si>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</si>
  <si>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</si>
  <si>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</si>
  <si>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</si>
  <si>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</si>
  <si>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</si>
  <si>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</si>
  <si>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</si>
  <si>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</si>
  <si>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</si>
  <si>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</si>
  <si>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</si>
  <si>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</si>
  <si>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</si>
  <si>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</si>
  <si>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</si>
  <si>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</si>
  <si>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</si>
  <si>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</si>
  <si>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</si>
  <si>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</si>
  <si>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</si>
  <si>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</si>
  <si>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</si>
  <si>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</si>
  <si>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</si>
  <si>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</si>
  <si>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</si>
  <si>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</si>
  <si>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</si>
  <si>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</si>
  <si>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</si>
  <si>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</si>
  <si>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</si>
  <si>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</si>
  <si>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</si>
  <si>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</si>
  <si>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</si>
  <si>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</si>
  <si>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</si>
  <si>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</si>
  <si>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</si>
  <si>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</si>
  <si>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</si>
  <si>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</si>
  <si>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</si>
  <si>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</si>
  <si>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</si>
  <si>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</si>
  <si>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</si>
  <si>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</si>
  <si>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</si>
  <si>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</si>
  <si>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</si>
  <si>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</si>
  <si>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</si>
  <si>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</si>
  <si>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</si>
  <si>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</si>
  <si>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</si>
  <si>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</si>
  <si>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</si>
  <si>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</si>
  <si>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</si>
  <si>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</si>
  <si>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</si>
  <si>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</si>
  <si>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</si>
  <si>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</si>
  <si>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</si>
  <si>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</si>
  <si>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</si>
  <si>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</si>
  <si>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</si>
  <si>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</si>
  <si>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</si>
  <si>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</si>
  <si>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</si>
  <si>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</si>
  <si>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</si>
  <si>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</si>
  <si>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</si>
  <si>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</si>
  <si>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</si>
  <si>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</si>
  <si>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</si>
  <si>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</si>
  <si>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</si>
  <si>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</si>
  <si>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</si>
  <si>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</si>
  <si>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</si>
  <si>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</si>
  <si>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</si>
  <si>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</si>
  <si>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</si>
  <si>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</si>
  <si>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</si>
  <si>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</si>
  <si>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</si>
  <si>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</si>
  <si>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</si>
  <si>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</si>
  <si>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</si>
  <si>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</si>
  <si>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</si>
  <si>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</si>
  <si>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</si>
  <si>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</si>
  <si>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</si>
  <si>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</si>
  <si>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</si>
  <si>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</si>
  <si>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</si>
  <si>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</si>
  <si>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</si>
  <si>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</si>
  <si>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</si>
  <si>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</si>
  <si>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</si>
  <si>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</si>
  <si>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</si>
  <si>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</si>
  <si>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</si>
  <si>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</si>
  <si>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</si>
  <si>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</si>
  <si>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</si>
  <si>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</si>
  <si>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</si>
  <si>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</si>
  <si>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</si>
  <si>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</si>
  <si>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</si>
  <si>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</si>
  <si>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</si>
  <si>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</si>
  <si>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</si>
  <si>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</si>
  <si>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</si>
  <si>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</si>
  <si>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</si>
  <si>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</si>
  <si>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</si>
  <si>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</si>
  <si>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</si>
  <si>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</si>
  <si>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</si>
  <si>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</si>
  <si>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</si>
  <si>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</si>
  <si>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</si>
  <si>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</si>
  <si>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</si>
  <si>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</si>
  <si>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</si>
  <si>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</si>
  <si>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</si>
  <si>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</si>
  <si>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</si>
  <si>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</si>
  <si>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</si>
  <si>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</si>
  <si>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</si>
  <si>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</si>
  <si>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</si>
  <si>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</si>
  <si>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</si>
  <si>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</si>
  <si>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</si>
  <si>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</si>
  <si>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</si>
  <si>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</si>
  <si>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</si>
  <si>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</si>
  <si>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</si>
  <si>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</si>
  <si>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</si>
  <si>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</si>
  <si>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</si>
  <si>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</si>
  <si>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</si>
  <si>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</si>
  <si>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</si>
  <si>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</si>
  <si>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</si>
  <si>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</si>
  <si>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</si>
  <si>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</si>
  <si>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</si>
  <si>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</si>
  <si>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</si>
  <si>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</si>
  <si>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</si>
  <si>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</si>
  <si>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</si>
  <si>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</si>
  <si>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</si>
  <si>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</si>
  <si>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</si>
  <si>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</si>
  <si>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</si>
  <si>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</si>
  <si>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</si>
  <si>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</si>
  <si>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</si>
  <si>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</si>
  <si>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</si>
  <si>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</si>
  <si>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</si>
  <si>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</si>
  <si>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</si>
  <si>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</si>
  <si>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</si>
  <si>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</si>
  <si>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</si>
  <si>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</si>
  <si>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</si>
  <si>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</si>
  <si>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</si>
  <si>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</si>
  <si>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</si>
  <si>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</si>
  <si>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</si>
  <si>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</si>
  <si>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</si>
  <si>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</si>
  <si>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</si>
  <si>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</si>
  <si>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</si>
  <si>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</si>
  <si>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</si>
  <si>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</si>
  <si>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</si>
  <si>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</si>
  <si>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</si>
  <si>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</si>
  <si>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</si>
  <si>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</si>
  <si>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</si>
  <si>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</si>
  <si>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</si>
  <si>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</si>
  <si>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</si>
  <si>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</si>
  <si>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</si>
  <si>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</si>
  <si>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</si>
  <si>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</si>
  <si>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</si>
  <si>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</si>
  <si>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</si>
  <si>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</si>
  <si>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</si>
  <si>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</si>
  <si>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</si>
  <si>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</si>
  <si>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</si>
  <si>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</si>
  <si>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</si>
  <si>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</si>
  <si>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</si>
  <si>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</si>
  <si>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</si>
  <si>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</si>
  <si>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</si>
  <si>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</si>
  <si>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</si>
  <si>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</si>
  <si>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</si>
  <si>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</si>
  <si>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</si>
  <si>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</si>
  <si>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</si>
  <si>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</si>
  <si>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</si>
  <si>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</si>
  <si>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</si>
  <si>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</si>
  <si>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</si>
  <si>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</si>
  <si>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</si>
  <si>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</si>
  <si>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</si>
  <si>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</si>
  <si>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</si>
  <si>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</si>
  <si>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</si>
  <si>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</si>
  <si>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</si>
  <si>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</si>
  <si>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</si>
  <si>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</si>
  <si>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</si>
  <si>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</si>
  <si>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</si>
  <si>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</si>
  <si>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</si>
  <si>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</si>
  <si>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</si>
  <si>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</si>
  <si>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</si>
  <si>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</si>
  <si>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</si>
  <si>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</si>
  <si>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</si>
  <si>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</si>
  <si>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</si>
  <si>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</si>
  <si>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</si>
  <si>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</si>
  <si>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</si>
  <si>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</si>
  <si>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</si>
  <si>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</si>
  <si>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</si>
  <si>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</si>
  <si>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</si>
  <si>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</si>
  <si>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</si>
  <si>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</si>
  <si>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</si>
  <si>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</si>
  <si>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</si>
  <si>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</si>
  <si>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</si>
  <si>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</si>
  <si>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</si>
  <si>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</si>
  <si>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</si>
  <si>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</si>
  <si>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</si>
  <si>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</si>
  <si>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</si>
  <si>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</si>
  <si>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</si>
  <si>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</si>
  <si>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</si>
  <si>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</si>
  <si>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</si>
  <si>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</si>
  <si>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</si>
  <si>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</si>
  <si>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</si>
  <si>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</si>
  <si>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</si>
  <si>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</si>
  <si>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</si>
  <si>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</si>
  <si>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</si>
  <si>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</si>
  <si>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</si>
  <si>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</si>
  <si>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</si>
  <si>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</si>
  <si>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</si>
  <si>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</si>
  <si>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</si>
  <si>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</si>
  <si>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</si>
  <si>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</si>
  <si>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</si>
  <si>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</si>
  <si>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</si>
  <si>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</si>
  <si>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</si>
  <si>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</si>
  <si>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</si>
  <si>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</si>
  <si>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</si>
  <si>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</si>
  <si>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</si>
  <si>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</si>
  <si>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</si>
  <si>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</si>
  <si>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</si>
  <si>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</si>
  <si>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</si>
  <si>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</si>
  <si>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</si>
  <si>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</si>
  <si>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</si>
  <si>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</si>
  <si>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</si>
  <si>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</si>
  <si>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</si>
  <si>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</si>
  <si>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</si>
  <si>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</si>
  <si>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</si>
  <si>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</si>
  <si>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</si>
  <si>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</si>
  <si>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</si>
  <si>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</si>
  <si>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</si>
  <si>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</si>
  <si>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</si>
  <si>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</si>
  <si>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</si>
  <si>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</si>
  <si>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</si>
  <si>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</si>
  <si>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</si>
  <si>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</si>
  <si>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</si>
  <si>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</si>
  <si>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</si>
  <si>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</si>
  <si>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</si>
  <si>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</si>
  <si>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</si>
  <si>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</si>
  <si>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</si>
  <si>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</si>
  <si>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</si>
  <si>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</si>
  <si>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</si>
  <si>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</si>
  <si>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</si>
  <si>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</si>
  <si>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</si>
  <si>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</si>
  <si>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</si>
  <si>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</si>
  <si>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</si>
  <si>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</si>
  <si>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</si>
  <si>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</si>
  <si>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</si>
  <si>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</si>
  <si>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</si>
  <si>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</si>
  <si>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</si>
  <si>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</si>
  <si>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</si>
  <si>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</si>
  <si>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</si>
  <si>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</si>
  <si>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</si>
  <si>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</si>
  <si>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</si>
  <si>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</si>
  <si>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</si>
  <si>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</si>
  <si>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</si>
  <si>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</si>
  <si>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</si>
  <si>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</si>
  <si>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</si>
  <si>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</si>
  <si>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</si>
  <si>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</si>
  <si>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</si>
  <si>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</si>
  <si>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</si>
  <si>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</si>
  <si>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</si>
  <si>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</si>
  <si>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</si>
  <si>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</si>
  <si>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</si>
  <si>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</si>
  <si>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</si>
  <si>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</si>
  <si>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</si>
  <si>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</si>
  <si>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</si>
  <si>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</si>
  <si>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</si>
  <si>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</si>
  <si>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</si>
  <si>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</si>
  <si>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</si>
  <si>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</si>
  <si>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</si>
  <si>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</si>
  <si>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</si>
  <si>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</si>
  <si>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</si>
  <si>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</si>
  <si>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</si>
  <si>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</si>
  <si>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</si>
  <si>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</si>
  <si>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</si>
  <si>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</si>
  <si>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</si>
  <si>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</si>
  <si>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</si>
  <si>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</si>
  <si>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</si>
  <si>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</si>
  <si>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</si>
  <si>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</si>
  <si>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</si>
  <si>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</si>
  <si>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</si>
  <si>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</si>
  <si>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</si>
  <si>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</si>
  <si>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</si>
  <si>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</si>
  <si>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</si>
  <si>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</si>
  <si>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</si>
  <si>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</si>
  <si>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</si>
  <si>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</si>
  <si>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</si>
  <si>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</si>
  <si>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</si>
  <si>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</si>
  <si>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</si>
  <si>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</si>
  <si>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</si>
  <si>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</si>
  <si>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</si>
  <si>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</si>
  <si>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</si>
  <si>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</si>
  <si>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</si>
  <si>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</si>
  <si>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</si>
  <si>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</si>
  <si>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</si>
  <si>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</si>
  <si>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</si>
  <si>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</si>
  <si>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</si>
  <si>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</si>
  <si>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</si>
  <si>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</si>
  <si>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</si>
  <si>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</si>
  <si>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</si>
  <si>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</si>
  <si>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</si>
  <si>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</si>
  <si>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</si>
  <si>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</si>
  <si>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</si>
  <si>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</si>
  <si>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</si>
  <si>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</si>
  <si>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</si>
  <si>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</si>
  <si>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</si>
  <si>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</si>
  <si>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</si>
  <si>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</si>
  <si>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</si>
  <si>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</si>
  <si>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</si>
  <si>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</si>
  <si>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</si>
  <si>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</si>
  <si>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</si>
  <si>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</si>
  <si>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</si>
  <si>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</si>
  <si>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</si>
  <si>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</si>
  <si>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</si>
  <si>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</si>
  <si>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</si>
  <si>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</si>
  <si>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</si>
  <si>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</si>
  <si>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</si>
  <si>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</si>
  <si>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</si>
  <si>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</si>
  <si>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</si>
  <si>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</si>
  <si>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</si>
  <si>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</si>
  <si>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</si>
  <si>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</si>
  <si>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</si>
  <si>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</si>
  <si>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</si>
  <si>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</si>
  <si>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</si>
  <si>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</si>
  <si>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</si>
  <si>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</si>
  <si>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</si>
  <si>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</si>
  <si>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</si>
  <si>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</si>
  <si>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</si>
  <si>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</si>
  <si>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</si>
  <si>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</si>
  <si>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</si>
  <si>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</si>
  <si>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</si>
  <si>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</si>
  <si>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</si>
  <si>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</si>
  <si>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</si>
  <si>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</si>
  <si>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</si>
  <si>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</si>
  <si>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</si>
  <si>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</si>
  <si>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</si>
  <si>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</si>
  <si>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</si>
  <si>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</si>
  <si>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</si>
  <si>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</si>
  <si>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</si>
  <si>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</si>
  <si>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</si>
  <si>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</si>
  <si>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</si>
  <si>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</si>
  <si>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</si>
  <si>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</si>
  <si>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</si>
  <si>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</si>
  <si>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</si>
  <si>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</si>
  <si>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</si>
  <si>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</si>
  <si>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</si>
  <si>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</si>
  <si>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</si>
  <si>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</si>
  <si>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</si>
  <si>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</si>
  <si>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</si>
  <si>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</si>
  <si>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</si>
  <si>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</si>
  <si>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</si>
  <si>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</si>
  <si>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</si>
  <si>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</si>
  <si>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</si>
  <si>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</si>
  <si>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</si>
  <si>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</si>
  <si>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</si>
  <si>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</si>
  <si>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</si>
  <si>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</si>
  <si>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</si>
  <si>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</si>
  <si>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</si>
  <si>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</si>
  <si>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</si>
  <si>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</si>
  <si>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</si>
  <si>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</si>
  <si>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</si>
  <si>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</si>
  <si>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</si>
  <si>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</si>
  <si>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</si>
  <si>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</si>
  <si>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</si>
  <si>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</si>
  <si>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</si>
  <si>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</si>
  <si>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</si>
  <si>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</si>
  <si>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</si>
  <si>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</si>
  <si>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</si>
  <si>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</si>
  <si>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</si>
  <si>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</si>
  <si>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</si>
  <si>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</si>
  <si>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</si>
  <si>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</si>
  <si>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</si>
  <si>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</si>
  <si>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</si>
  <si>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</si>
  <si>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</si>
  <si>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</si>
  <si>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</si>
  <si>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</si>
  <si>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</si>
  <si>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</si>
  <si>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</si>
  <si>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</si>
  <si>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</si>
  <si>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</si>
  <si>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</si>
  <si>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</si>
  <si>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</si>
  <si>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</si>
  <si>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</si>
  <si>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</si>
  <si>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</si>
  <si>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</si>
  <si>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</si>
  <si>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</si>
  <si>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</si>
  <si>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</si>
  <si>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</si>
  <si>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</si>
  <si>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</si>
  <si>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</si>
  <si>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</si>
  <si>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</si>
  <si>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</si>
  <si>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</si>
  <si>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</si>
  <si>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</si>
  <si>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</si>
  <si>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</si>
  <si>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</si>
  <si>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</si>
  <si>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</si>
  <si>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</si>
  <si>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</si>
  <si>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</si>
  <si>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</si>
  <si>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</si>
  <si>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</si>
  <si>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</si>
  <si>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</si>
  <si>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</si>
  <si>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</si>
  <si>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</si>
  <si>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</si>
  <si>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</si>
  <si>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</si>
  <si>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</si>
  <si>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</si>
  <si>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</si>
  <si>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</si>
  <si>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</si>
  <si>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</si>
  <si>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</si>
  <si>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</si>
  <si>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</si>
  <si>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</si>
  <si>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</si>
  <si>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</si>
  <si>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</si>
  <si>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</si>
  <si>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</si>
  <si>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</si>
  <si>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</si>
  <si>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</si>
  <si>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</si>
  <si>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</si>
  <si>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</si>
  <si>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</si>
  <si>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</si>
  <si>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</si>
  <si>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</si>
  <si>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</si>
  <si>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</si>
  <si>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</si>
  <si>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</si>
  <si>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</si>
  <si>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</si>
  <si>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</si>
  <si>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</si>
  <si>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</si>
  <si>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</si>
  <si>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</si>
  <si>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</si>
  <si>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</si>
  <si>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</si>
  <si>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</si>
  <si>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</si>
  <si>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</si>
  <si>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</si>
  <si>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</si>
  <si>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</si>
  <si>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</si>
  <si>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</si>
  <si>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</si>
  <si>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</si>
  <si>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</si>
  <si>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</si>
  <si>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</si>
  <si>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</si>
  <si>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</si>
  <si>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</si>
  <si>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</si>
  <si>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</si>
  <si>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</si>
  <si>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</si>
  <si>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</si>
  <si>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</si>
  <si>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</si>
  <si>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</si>
  <si>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</si>
  <si>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</si>
  <si>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</si>
  <si>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</si>
  <si>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</si>
  <si>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</si>
  <si>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</si>
  <si>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</si>
  <si>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</si>
  <si>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</si>
  <si>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</si>
  <si>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</si>
  <si>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</si>
  <si>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</si>
  <si>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</si>
  <si>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</si>
  <si>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</si>
  <si>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</si>
  <si>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</si>
  <si>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</si>
  <si>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</si>
  <si>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</si>
  <si>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</si>
  <si>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</si>
  <si>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</si>
  <si>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</si>
  <si>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</si>
  <si>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</si>
  <si>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</si>
  <si>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</si>
  <si>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</si>
  <si>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</si>
  <si>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</si>
  <si>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</si>
  <si>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</si>
  <si>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</si>
  <si>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</si>
  <si>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</si>
  <si>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</si>
  <si>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</si>
  <si>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</si>
  <si>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</si>
  <si>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</si>
  <si>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</si>
  <si>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</si>
  <si>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</si>
  <si>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</si>
  <si>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</si>
  <si>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</si>
  <si>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</si>
  <si>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</si>
  <si>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</si>
  <si>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</si>
  <si>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</si>
  <si>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</si>
  <si>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</si>
  <si>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</si>
  <si>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</si>
  <si>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</si>
  <si>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</si>
  <si>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</si>
  <si>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</si>
  <si>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</si>
  <si>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</si>
  <si>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</si>
  <si>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</si>
  <si>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</si>
  <si>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</si>
  <si>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</si>
  <si>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</si>
  <si>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</si>
  <si>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</si>
  <si>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</si>
  <si>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</si>
  <si>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</si>
  <si>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</si>
  <si>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</si>
  <si>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</si>
  <si>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</si>
  <si>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</si>
  <si>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</si>
  <si>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</si>
  <si>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</si>
  <si>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</si>
  <si>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</si>
  <si>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</si>
  <si>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</si>
  <si>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</si>
  <si>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</si>
  <si>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</si>
  <si>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</si>
  <si>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</si>
  <si>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</si>
  <si>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</si>
  <si>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</si>
  <si>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</si>
  <si>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</si>
  <si>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</si>
  <si>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</si>
  <si>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</si>
  <si>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</si>
  <si>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</si>
  <si>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</si>
  <si>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</si>
  <si>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</si>
  <si>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</si>
  <si>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</si>
  <si>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</si>
  <si>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</si>
  <si>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</si>
  <si>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</si>
  <si>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</si>
  <si>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</si>
  <si>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</si>
  <si>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</si>
  <si>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</si>
  <si>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</si>
  <si>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</si>
  <si>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</si>
  <si>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</si>
  <si>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</si>
  <si>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</si>
  <si>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</si>
  <si>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</si>
  <si>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</si>
  <si>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</si>
  <si>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</si>
  <si>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</si>
  <si>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</si>
  <si>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</si>
  <si>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</si>
  <si>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</si>
  <si>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</si>
  <si>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</si>
  <si>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</si>
  <si>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</si>
  <si>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</si>
  <si>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</si>
  <si>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</si>
  <si>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</si>
  <si>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</si>
  <si>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</si>
  <si>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</si>
  <si>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</si>
  <si>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</si>
  <si>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</si>
  <si>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</si>
  <si>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</si>
  <si>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</si>
  <si>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</si>
  <si>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</si>
  <si>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</si>
  <si>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</si>
  <si>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</si>
  <si>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</si>
  <si>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</si>
  <si>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</si>
  <si>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</si>
  <si>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</si>
  <si>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</si>
  <si>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</si>
  <si>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</si>
  <si>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</si>
  <si>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</si>
  <si>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</si>
  <si>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</si>
  <si>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</si>
  <si>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</si>
  <si>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</si>
  <si>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</si>
  <si>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</si>
  <si>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</si>
  <si>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</si>
  <si>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</si>
  <si>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</si>
  <si>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</si>
  <si>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</si>
  <si>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</si>
  <si>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</si>
  <si>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</si>
  <si>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</si>
  <si>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</si>
  <si>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</si>
  <si>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</si>
  <si>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</si>
  <si>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</si>
  <si>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</si>
  <si>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</si>
  <si>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</si>
  <si>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</si>
  <si>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</si>
  <si>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</si>
  <si>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</si>
  <si>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</si>
  <si>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</si>
  <si>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</si>
  <si>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</si>
  <si>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</si>
  <si>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</si>
  <si>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</si>
  <si>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</si>
  <si>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</si>
  <si>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</si>
  <si>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</si>
  <si>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</si>
  <si>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</si>
  <si>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</si>
  <si>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</si>
  <si>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</si>
  <si>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</si>
  <si>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</si>
  <si>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</si>
  <si>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</si>
  <si>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</si>
  <si>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</si>
  <si>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</si>
  <si>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</si>
  <si>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</si>
  <si>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</si>
  <si>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</si>
  <si>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</si>
  <si>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</si>
  <si>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</si>
  <si>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</si>
  <si>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</si>
  <si>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</si>
  <si>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</si>
  <si>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</si>
  <si>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</si>
  <si>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</si>
  <si>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</si>
  <si>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</si>
  <si>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</si>
  <si>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</si>
  <si>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</si>
  <si>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</si>
  <si>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</si>
  <si>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</si>
  <si>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</si>
  <si>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</si>
  <si>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</si>
  <si>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</si>
  <si>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</si>
  <si>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</si>
  <si>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</si>
  <si>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</si>
  <si>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</si>
  <si>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</si>
  <si>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</si>
  <si>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</si>
  <si>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</si>
  <si>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</si>
  <si>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</si>
  <si>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</si>
  <si>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</si>
  <si>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</si>
  <si>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</si>
  <si>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</si>
  <si>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</si>
  <si>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</si>
  <si>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</si>
  <si>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</si>
  <si>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</si>
  <si>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</si>
  <si>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</si>
  <si>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</si>
  <si>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</si>
  <si>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</si>
  <si>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</si>
  <si>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</si>
  <si>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</si>
  <si>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</si>
  <si>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</si>
  <si>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</si>
  <si>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</si>
  <si>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</si>
  <si>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</si>
  <si>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</si>
  <si>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</si>
  <si>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</si>
  <si>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</si>
  <si>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</si>
  <si>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</si>
  <si>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</si>
  <si>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</si>
  <si>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</si>
  <si>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</si>
  <si>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</si>
  <si>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</si>
  <si>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</si>
  <si>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</si>
  <si>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</si>
  <si>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</si>
  <si>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</si>
  <si>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</si>
  <si>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</si>
  <si>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</si>
  <si>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</si>
  <si>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</si>
  <si>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</si>
  <si>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</si>
  <si>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</si>
  <si>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</si>
  <si>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</si>
  <si>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</si>
  <si>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</si>
  <si>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</si>
  <si>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</si>
  <si>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</si>
  <si>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</si>
  <si>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</si>
  <si>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</si>
  <si>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</si>
  <si>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</si>
  <si>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</si>
  <si>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</si>
  <si>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</si>
  <si>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</si>
  <si>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</si>
  <si>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</si>
  <si>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</si>
  <si>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</si>
  <si>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</si>
  <si>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</si>
  <si>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</si>
  <si>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</si>
  <si>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</si>
  <si>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</si>
  <si>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</si>
  <si>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</si>
  <si>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</si>
  <si>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</si>
  <si>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</si>
  <si>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</si>
  <si>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</si>
  <si>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</si>
  <si>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</si>
  <si>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</si>
  <si>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</si>
  <si>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</si>
  <si>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</si>
  <si>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</si>
  <si>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</si>
  <si>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</si>
  <si>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</si>
  <si>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</si>
  <si>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</si>
  <si>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</si>
  <si>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</si>
  <si>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</si>
  <si>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</si>
  <si>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</si>
  <si>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</si>
  <si>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</si>
  <si>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</si>
  <si>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</si>
  <si>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</si>
  <si>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</si>
  <si>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</si>
  <si>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</si>
  <si>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</si>
  <si>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</si>
  <si>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</si>
  <si>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</si>
  <si>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</si>
  <si>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</si>
  <si>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</si>
  <si>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</si>
  <si>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</si>
  <si>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</si>
  <si>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</si>
  <si>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</si>
  <si>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</si>
  <si>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</si>
  <si>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</si>
  <si>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</si>
  <si>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</si>
  <si>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</si>
  <si>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</si>
  <si>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</si>
  <si>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</si>
  <si>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</si>
  <si>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</si>
  <si>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</si>
  <si>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</si>
  <si>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</si>
  <si>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</si>
  <si>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</si>
  <si>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</si>
  <si>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</si>
  <si>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</si>
  <si>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</si>
  <si>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</si>
  <si>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</si>
  <si>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</si>
  <si>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</si>
  <si>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</si>
  <si>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</si>
  <si>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</si>
  <si>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</si>
  <si>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</si>
  <si>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</si>
  <si>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</si>
  <si>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</si>
  <si>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</si>
  <si>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</si>
  <si>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</si>
  <si>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</si>
  <si>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</si>
  <si>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</si>
  <si>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</si>
  <si>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</si>
  <si>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</si>
  <si>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</si>
  <si>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</si>
  <si>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</si>
  <si>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</si>
  <si>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</si>
  <si>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</si>
  <si>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</si>
  <si>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</si>
  <si>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</si>
  <si>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</si>
  <si>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</si>
  <si>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</si>
  <si>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</si>
  <si>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</si>
  <si>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</si>
  <si>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</si>
  <si>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</si>
  <si>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</si>
  <si>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</si>
  <si>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</si>
  <si>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</si>
  <si>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</si>
  <si>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</si>
  <si>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</si>
  <si>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</si>
  <si>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</si>
  <si>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</si>
  <si>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</si>
  <si>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</si>
  <si>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</si>
  <si>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</si>
  <si>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</si>
  <si>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</si>
  <si>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</si>
  <si>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</si>
  <si>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</si>
  <si>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</si>
  <si>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</si>
  <si>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</si>
  <si>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</si>
  <si>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</si>
  <si>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</si>
  <si>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</si>
  <si>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</si>
  <si>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</si>
  <si>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</si>
  <si>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</si>
  <si>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</si>
  <si>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</si>
  <si>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</si>
  <si>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</si>
  <si>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</si>
  <si>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</si>
  <si>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</si>
  <si>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</si>
  <si>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</si>
  <si>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</si>
  <si>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</si>
  <si>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</si>
  <si>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</si>
  <si>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</si>
  <si>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</si>
  <si>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</si>
  <si>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</si>
  <si>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</si>
  <si>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</si>
  <si>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</si>
  <si>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</si>
  <si>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</si>
  <si>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</si>
  <si>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</si>
  <si>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</si>
  <si>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</si>
  <si>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</si>
  <si>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</si>
  <si>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</si>
  <si>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</si>
  <si>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</si>
  <si>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</si>
  <si>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</si>
  <si>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</si>
  <si>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</si>
  <si>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</si>
  <si>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</si>
  <si>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</si>
  <si>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</si>
  <si>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</si>
  <si>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</si>
  <si>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</si>
  <si>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</si>
  <si>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</si>
  <si>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</si>
  <si>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</si>
  <si>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</si>
  <si>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</si>
  <si>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</si>
  <si>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</si>
  <si>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</si>
  <si>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</si>
  <si>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</si>
  <si>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</si>
  <si>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</si>
  <si>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</si>
  <si>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</si>
  <si>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</si>
  <si>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</si>
  <si>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</si>
  <si>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</si>
  <si>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</si>
  <si>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</si>
  <si>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</si>
  <si>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</si>
  <si>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</si>
  <si>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</si>
  <si>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</si>
  <si>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</si>
  <si>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</si>
  <si>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</si>
  <si>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</si>
  <si>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</si>
  <si>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</si>
  <si>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</si>
  <si>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</si>
  <si>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</si>
  <si>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</si>
  <si>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</si>
  <si>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</si>
  <si>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</si>
  <si>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</si>
  <si>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</si>
  <si>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</si>
  <si>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</si>
  <si>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</si>
  <si>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</si>
  <si>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</si>
  <si>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</si>
  <si>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</si>
  <si>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</si>
  <si>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</si>
  <si>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</si>
  <si>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</si>
  <si>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</si>
  <si>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</si>
  <si>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</si>
  <si>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</si>
  <si>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</si>
  <si>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</si>
  <si>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</si>
  <si>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</si>
  <si>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</si>
  <si>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</si>
  <si>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</si>
  <si>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</si>
  <si>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</si>
  <si>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</si>
  <si>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</si>
  <si>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</si>
  <si>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</si>
  <si>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</si>
  <si>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</si>
  <si>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</si>
  <si>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</si>
  <si>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</si>
  <si>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</si>
  <si>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</si>
  <si>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</si>
  <si>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</si>
  <si>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</si>
  <si>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</si>
  <si>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</si>
  <si>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</si>
  <si>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</si>
  <si>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</si>
  <si>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</si>
  <si>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</si>
  <si>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</si>
  <si>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</si>
  <si>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</si>
  <si>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</si>
  <si>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</si>
  <si>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</si>
  <si>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</si>
  <si>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</si>
  <si>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</si>
  <si>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</si>
  <si>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</si>
  <si>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</si>
  <si>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</si>
  <si>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</si>
  <si>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</si>
  <si>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</si>
  <si>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</si>
  <si>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</si>
  <si>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</si>
  <si>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</si>
  <si>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</si>
  <si>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</si>
  <si>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</si>
  <si>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</si>
  <si>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</si>
  <si>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</si>
  <si>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</si>
  <si>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</si>
  <si>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</si>
  <si>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</si>
  <si>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</si>
  <si>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</si>
  <si>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</si>
  <si>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</si>
  <si>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</si>
  <si>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</si>
  <si>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</si>
  <si>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</si>
  <si>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</si>
  <si>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</si>
  <si>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</si>
  <si>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</si>
  <si>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</si>
  <si>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</si>
  <si>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</si>
  <si>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</si>
  <si>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</si>
  <si>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</si>
  <si>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</si>
  <si>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</si>
  <si>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</si>
  <si>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</si>
  <si>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</si>
  <si>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</si>
  <si>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</si>
  <si>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</si>
  <si>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</si>
  <si>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</si>
  <si>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</si>
  <si>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</si>
  <si>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</si>
  <si>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</si>
  <si>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</si>
  <si>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</si>
  <si>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</si>
  <si>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</si>
  <si>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</si>
  <si>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</si>
  <si>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</si>
  <si>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</si>
  <si>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</si>
  <si>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</si>
  <si>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</si>
  <si>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</si>
  <si>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</si>
  <si>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</si>
  <si>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</si>
  <si>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</si>
  <si>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</si>
  <si>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</si>
  <si>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</si>
  <si>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</si>
  <si>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</si>
  <si>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</si>
  <si>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</si>
  <si>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</si>
  <si>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</si>
  <si>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</si>
  <si>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</si>
  <si>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</si>
  <si>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</si>
  <si>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</si>
  <si>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</si>
  <si>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</si>
  <si>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</si>
  <si>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</si>
  <si>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</si>
  <si>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</si>
  <si>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</si>
  <si>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</si>
  <si>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</si>
  <si>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</si>
  <si>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</si>
  <si>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</si>
  <si>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</si>
  <si>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</si>
  <si>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</si>
  <si>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</si>
  <si>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</si>
  <si>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</si>
  <si>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</si>
  <si>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</si>
  <si>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</si>
  <si>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</si>
  <si>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</si>
  <si>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</si>
  <si>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</si>
  <si>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</si>
  <si>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</si>
  <si>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</si>
  <si>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</si>
  <si>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</si>
  <si>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</si>
  <si>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</si>
  <si>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</si>
  <si>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</si>
  <si>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</si>
  <si>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</si>
  <si>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</si>
  <si>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</si>
  <si>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</si>
  <si>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</si>
  <si>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</si>
  <si>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</si>
  <si>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</si>
  <si>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</si>
  <si>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</si>
  <si>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</si>
  <si>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</si>
  <si>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</si>
  <si>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</si>
  <si>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</si>
  <si>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</si>
  <si>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</si>
  <si>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</si>
  <si>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</si>
  <si>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</si>
  <si>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</si>
  <si>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</si>
  <si>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</si>
  <si>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</si>
  <si>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</si>
  <si>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</si>
  <si>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</si>
  <si>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</si>
  <si>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</si>
  <si>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</si>
  <si>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</si>
  <si>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</si>
  <si>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</si>
  <si>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</si>
  <si>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</si>
  <si>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</si>
  <si>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</si>
  <si>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</si>
  <si>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</si>
  <si>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</si>
  <si>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</si>
  <si>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</si>
  <si>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</si>
  <si>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</si>
  <si>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</si>
  <si>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</si>
  <si>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</si>
  <si>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</si>
  <si>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</si>
  <si>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</si>
  <si>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</si>
  <si>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</si>
  <si>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</si>
  <si>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</si>
  <si>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</si>
  <si>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</si>
  <si>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</si>
  <si>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</si>
  <si>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</si>
  <si>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</si>
  <si>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</si>
  <si>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</si>
  <si>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</si>
  <si>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</si>
  <si>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</si>
  <si>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</si>
  <si>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</si>
  <si>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</si>
  <si>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</si>
  <si>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</si>
  <si>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</si>
  <si>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</si>
  <si>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</si>
  <si>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</si>
  <si>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</si>
  <si>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</si>
  <si>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</si>
  <si>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</si>
  <si>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</si>
  <si>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</si>
  <si>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</si>
  <si>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</si>
  <si>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</si>
  <si>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</si>
  <si>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</si>
  <si>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</si>
  <si>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</si>
  <si>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</si>
  <si>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</si>
  <si>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</si>
  <si>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</si>
  <si>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</si>
  <si>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</si>
  <si>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</si>
  <si>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</si>
  <si>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</si>
  <si>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</si>
  <si>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</si>
  <si>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</si>
  <si>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</si>
  <si>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</si>
  <si>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</si>
  <si>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</si>
  <si>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</si>
  <si>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</si>
  <si>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</si>
  <si>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</si>
  <si>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</si>
  <si>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</si>
  <si>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</si>
  <si>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</si>
  <si>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</si>
  <si>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</si>
  <si>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</si>
  <si>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</si>
  <si>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</si>
  <si>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</si>
  <si>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</si>
  <si>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</si>
  <si>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</si>
  <si>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</si>
  <si>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</si>
  <si>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</si>
  <si>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</si>
  <si>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</si>
  <si>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</si>
  <si>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</si>
  <si>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</si>
  <si>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</si>
  <si>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</si>
  <si>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</si>
  <si>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</si>
  <si>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</si>
  <si>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</si>
  <si>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</si>
  <si>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</si>
  <si>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</si>
  <si>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</si>
  <si>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</si>
  <si>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</si>
  <si>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</si>
  <si>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</si>
  <si>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</si>
  <si>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</si>
  <si>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</si>
  <si>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</si>
  <si>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</si>
  <si>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</si>
  <si>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</si>
  <si>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</si>
  <si>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</si>
  <si>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</si>
  <si>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</si>
  <si>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</si>
  <si>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</si>
  <si>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</si>
  <si>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</si>
  <si>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</si>
  <si>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</si>
  <si>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</si>
  <si>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</si>
  <si>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</si>
  <si>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</si>
  <si>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</si>
  <si>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</si>
  <si>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</si>
  <si>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</si>
  <si>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</si>
  <si>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</si>
  <si>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</si>
  <si>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</si>
  <si>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</si>
  <si>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</si>
  <si>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</si>
  <si>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</si>
  <si>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</si>
  <si>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</si>
  <si>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</si>
  <si>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</si>
  <si>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</si>
  <si>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</si>
  <si>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</si>
  <si>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</si>
  <si>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</si>
  <si>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</si>
  <si>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</si>
  <si>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</si>
  <si>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</si>
  <si>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</si>
  <si>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</si>
  <si>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</si>
  <si>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</si>
  <si>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</si>
  <si>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</si>
  <si>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</si>
  <si>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</si>
  <si>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</si>
  <si>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</si>
  <si>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</si>
  <si>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</si>
  <si>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</si>
  <si>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</si>
  <si>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</si>
  <si>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</si>
  <si>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</si>
  <si>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</si>
  <si>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</si>
  <si>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</si>
  <si>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</si>
  <si>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</si>
  <si>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</si>
  <si>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</si>
  <si>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</si>
  <si>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</si>
  <si>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</si>
  <si>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</si>
  <si>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</si>
  <si>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</si>
  <si>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</si>
  <si>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</si>
  <si>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</si>
  <si>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</si>
  <si>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</si>
  <si>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</si>
  <si>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</si>
  <si>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</si>
  <si>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</si>
  <si>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</si>
  <si>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</si>
  <si>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</si>
  <si>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</si>
  <si>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</si>
  <si>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</si>
  <si>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</si>
  <si>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</si>
  <si>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</si>
  <si>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</si>
  <si>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</si>
  <si>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</si>
  <si>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</si>
  <si>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</si>
  <si>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</si>
  <si>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</si>
  <si>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</si>
  <si>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</si>
  <si>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</si>
  <si>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</si>
  <si>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</si>
  <si>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</si>
  <si>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</si>
  <si>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</si>
  <si>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</si>
  <si>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</si>
  <si>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</si>
  <si>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</si>
  <si>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</si>
  <si>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</si>
  <si>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</si>
  <si>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</si>
  <si>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</si>
  <si>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</si>
  <si>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</si>
  <si>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</si>
  <si>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</si>
  <si>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</si>
  <si>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</si>
  <si>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</si>
  <si>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</si>
  <si>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</si>
  <si>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</si>
  <si>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</si>
  <si>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</si>
  <si>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</si>
  <si>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</si>
  <si>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</si>
  <si>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</si>
  <si>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</si>
  <si>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</si>
  <si>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</si>
  <si>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</si>
  <si>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</si>
  <si>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</si>
  <si>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</si>
  <si>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</si>
  <si>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</si>
  <si>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</si>
  <si>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</si>
  <si>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</si>
  <si>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</si>
  <si>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</si>
  <si>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</si>
  <si>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</si>
  <si>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</si>
  <si>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</si>
  <si>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</si>
  <si>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</si>
  <si>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</si>
  <si>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</si>
  <si>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</si>
  <si>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</si>
  <si>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</si>
  <si>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</si>
  <si>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</si>
  <si>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</si>
  <si>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</si>
  <si>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</si>
  <si>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</si>
  <si>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</si>
  <si>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</si>
  <si>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</si>
  <si>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</si>
  <si>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</si>
  <si>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</si>
  <si>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</si>
  <si>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</si>
  <si>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</si>
  <si>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</si>
  <si>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</si>
  <si>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</si>
  <si>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</si>
  <si>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</si>
  <si>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</si>
  <si>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</si>
  <si>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</si>
  <si>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</si>
  <si>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</si>
  <si>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</si>
  <si>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</si>
  <si>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</si>
  <si>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</si>
  <si>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</si>
  <si>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</si>
  <si>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</si>
  <si>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</si>
  <si>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</si>
  <si>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</si>
  <si>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</si>
  <si>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</si>
  <si>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</si>
  <si>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</si>
  <si>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</si>
  <si>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</si>
  <si>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</si>
  <si>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</si>
  <si>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</si>
  <si>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</si>
  <si>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</si>
  <si>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</si>
  <si>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</si>
  <si>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</si>
  <si>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</si>
  <si>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</si>
  <si>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</si>
  <si>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</si>
  <si>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</si>
  <si>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</si>
  <si>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</si>
  <si>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</si>
  <si>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</si>
  <si>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</si>
  <si>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</si>
  <si>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</si>
  <si>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</si>
  <si>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</si>
  <si>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</si>
  <si>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</si>
  <si>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</si>
  <si>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</si>
  <si>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</si>
  <si>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</si>
  <si>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</si>
  <si>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</si>
  <si>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</si>
  <si>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</si>
  <si>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</si>
  <si>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</si>
  <si>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</si>
  <si>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</si>
  <si>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</si>
  <si>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</si>
  <si>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</si>
  <si>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</si>
  <si>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</si>
  <si>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</si>
  <si>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</si>
  <si>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</si>
  <si>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</si>
  <si>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</si>
  <si>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</si>
  <si>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</si>
  <si>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</si>
  <si>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</si>
  <si>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</si>
  <si>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</si>
  <si>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</si>
  <si>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</si>
  <si>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</si>
  <si>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</si>
  <si>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</si>
  <si>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</si>
  <si>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</si>
  <si>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</si>
  <si>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</si>
  <si>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</si>
  <si>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</si>
  <si>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</si>
  <si>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</si>
  <si>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</si>
  <si>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</si>
  <si>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</si>
  <si>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</si>
  <si>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</si>
  <si>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</si>
  <si>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</si>
  <si>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</si>
  <si>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</si>
  <si>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</si>
  <si>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</si>
  <si>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</si>
  <si>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</si>
  <si>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</si>
  <si>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</si>
  <si>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</si>
  <si>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</si>
  <si>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</si>
  <si>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</si>
  <si>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</si>
  <si>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</si>
  <si>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</si>
  <si>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</si>
  <si>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</si>
  <si>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</si>
  <si>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</si>
  <si>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</si>
  <si>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</si>
  <si>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</si>
  <si>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</si>
  <si>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</si>
  <si>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</si>
  <si>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</si>
  <si>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</si>
  <si>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</si>
  <si>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</si>
  <si>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</si>
  <si>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</si>
  <si>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</si>
  <si>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</si>
  <si>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</si>
  <si>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</si>
  <si>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</si>
  <si>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</si>
  <si>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</si>
  <si>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</si>
  <si>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</si>
  <si>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</si>
  <si>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</si>
  <si>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</si>
  <si>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</si>
  <si>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</si>
  <si>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</si>
  <si>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</si>
  <si>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</si>
  <si>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</si>
  <si>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</si>
  <si>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</si>
  <si>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</si>
  <si>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</si>
  <si>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</si>
  <si>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</si>
  <si>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</si>
  <si>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</si>
  <si>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</si>
  <si>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</si>
  <si>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</si>
  <si>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</si>
  <si>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</si>
  <si>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</si>
  <si>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</si>
  <si>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</si>
  <si>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</si>
  <si>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</si>
  <si>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</si>
  <si>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</si>
  <si>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</si>
  <si>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</si>
  <si>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</si>
  <si>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</si>
  <si>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</si>
  <si>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</si>
  <si>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</si>
  <si>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</si>
  <si>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</si>
  <si>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</si>
  <si>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</si>
  <si>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</si>
  <si>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</si>
  <si>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</si>
  <si>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</si>
  <si>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</si>
  <si>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</si>
  <si>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</si>
  <si>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</si>
  <si>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</si>
  <si>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</si>
  <si>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</si>
  <si>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</si>
  <si>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</si>
  <si>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</si>
  <si>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</si>
  <si>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</si>
  <si>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</si>
  <si>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</si>
  <si>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</si>
  <si>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</si>
  <si>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</si>
  <si>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</si>
  <si>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</si>
  <si>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</si>
  <si>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</si>
  <si>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</si>
  <si>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</si>
  <si>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</si>
  <si>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</si>
  <si>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</si>
  <si>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</si>
  <si>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</si>
  <si>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</si>
  <si>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</si>
  <si>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</si>
  <si>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</si>
  <si>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</si>
  <si>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</si>
  <si>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</si>
  <si>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</si>
  <si>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</si>
  <si>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</si>
  <si>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</si>
  <si>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</si>
  <si>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</si>
  <si>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</si>
  <si>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</si>
  <si>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</si>
  <si>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</si>
  <si>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</si>
  <si>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</si>
  <si>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</si>
  <si>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</si>
  <si>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</si>
  <si>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</si>
  <si>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</si>
  <si>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</si>
  <si>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</si>
  <si>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</si>
  <si>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</si>
  <si>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</si>
  <si>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</si>
  <si>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</si>
  <si>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</si>
  <si>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</si>
  <si>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</si>
  <si>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</si>
  <si>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</si>
  <si>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</si>
  <si>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</si>
  <si>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</si>
  <si>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</si>
  <si>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</si>
  <si>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</si>
  <si>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</si>
  <si>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</si>
  <si>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</si>
  <si>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</si>
  <si>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</si>
  <si>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</si>
  <si>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</si>
  <si>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</si>
  <si>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</si>
  <si>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</si>
  <si>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</si>
  <si>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</si>
  <si>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</si>
  <si>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</si>
  <si>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</si>
  <si>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</si>
  <si>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</si>
  <si>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</si>
  <si>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</si>
  <si>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</si>
  <si>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</si>
  <si>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</si>
  <si>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</si>
  <si>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</si>
  <si>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</si>
  <si>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</si>
  <si>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</si>
  <si>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</si>
  <si>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</si>
  <si>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</si>
  <si>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</si>
  <si>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</si>
  <si>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</si>
  <si>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</si>
  <si>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</si>
  <si>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</si>
  <si>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</si>
  <si>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</si>
  <si>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</si>
  <si>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</si>
  <si>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</si>
  <si>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</si>
  <si>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</si>
  <si>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</si>
  <si>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</si>
  <si>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</si>
  <si>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</si>
  <si>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</si>
  <si>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</si>
  <si>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</si>
  <si>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</si>
  <si>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</si>
  <si>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</si>
  <si>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</si>
  <si>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</si>
  <si>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</si>
  <si>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</si>
  <si>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</si>
  <si>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</si>
  <si>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</si>
  <si>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</si>
  <si>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</si>
  <si>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</si>
  <si>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</si>
  <si>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</si>
  <si>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</si>
  <si>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</si>
  <si>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</si>
  <si>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</si>
  <si>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</si>
  <si>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</si>
  <si>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</si>
  <si>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</si>
  <si>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</si>
  <si>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</si>
  <si>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</si>
  <si>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</si>
  <si>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</si>
  <si>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</si>
  <si>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</si>
  <si>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</si>
  <si>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</si>
  <si>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</si>
  <si>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</si>
  <si>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</si>
  <si>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</si>
  <si>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</si>
  <si>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</si>
  <si>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</si>
  <si>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</si>
  <si>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</si>
  <si>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</si>
  <si>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</si>
  <si>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</si>
  <si>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</si>
  <si>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</si>
  <si>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</si>
  <si>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</si>
  <si>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</si>
  <si>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</si>
  <si>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</si>
  <si>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</si>
  <si>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</si>
  <si>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</si>
  <si>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</si>
  <si>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</si>
  <si>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</si>
  <si>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</si>
  <si>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</si>
  <si>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</si>
  <si>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</si>
  <si>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</si>
  <si>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</si>
  <si>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</si>
  <si>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</si>
  <si>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</si>
  <si>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</si>
  <si>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</si>
  <si>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</si>
  <si>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</si>
  <si>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</si>
  <si>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</si>
  <si>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</si>
  <si>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</si>
  <si>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</si>
  <si>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</si>
  <si>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</si>
  <si>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</si>
  <si>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</si>
  <si>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</si>
  <si>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</si>
  <si>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</si>
  <si>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</si>
  <si>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</si>
  <si>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</si>
  <si>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</si>
  <si>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</si>
  <si>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</si>
  <si>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</si>
  <si>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</si>
  <si>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</si>
  <si>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</si>
  <si>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</si>
  <si>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</si>
  <si>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</si>
  <si>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</si>
  <si>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</si>
  <si>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</si>
  <si>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</si>
  <si>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</si>
  <si>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</si>
  <si>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</si>
  <si>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</si>
  <si>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</si>
  <si>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</si>
  <si>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</si>
  <si>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</si>
  <si>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</si>
  <si>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</si>
  <si>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</si>
  <si>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</si>
  <si>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</si>
  <si>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</si>
  <si>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</si>
  <si>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</si>
  <si>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</si>
  <si>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</si>
  <si>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</si>
  <si>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</si>
  <si>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</si>
  <si>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</si>
  <si>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</si>
  <si>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</si>
  <si>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</si>
  <si>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</si>
  <si>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</si>
  <si>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</si>
  <si>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</si>
  <si>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</si>
  <si>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</si>
  <si>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</si>
  <si>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</si>
  <si>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</si>
  <si>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</si>
  <si>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</si>
  <si>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</si>
  <si>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</si>
  <si>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</si>
  <si>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</si>
  <si>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</si>
  <si>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</si>
  <si>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</si>
  <si>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</si>
  <si>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</si>
  <si>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</si>
  <si>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</si>
  <si>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</si>
  <si>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</si>
  <si>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</si>
  <si>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</si>
  <si>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</si>
  <si>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</si>
  <si>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</si>
  <si>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</si>
  <si>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</si>
  <si>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</si>
  <si>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</si>
  <si>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</si>
  <si>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</si>
  <si>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</si>
  <si>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</si>
  <si>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</si>
  <si>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</si>
  <si>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</si>
  <si>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</si>
  <si>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</si>
  <si>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</si>
  <si>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</si>
  <si>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</si>
  <si>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</si>
  <si>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</si>
  <si>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</si>
  <si>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</si>
  <si>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</si>
  <si>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</si>
  <si>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</si>
  <si>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</si>
  <si>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</si>
  <si>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</si>
  <si>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</si>
  <si>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</si>
  <si>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</si>
  <si>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</si>
  <si>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</si>
  <si>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</si>
  <si>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</si>
  <si>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</si>
  <si>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</si>
  <si>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</si>
  <si>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</si>
  <si>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</si>
  <si>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</si>
  <si>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</si>
  <si>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</si>
  <si>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</si>
  <si>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</si>
  <si>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</si>
  <si>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</si>
  <si>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</si>
  <si>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</si>
  <si>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</si>
  <si>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</si>
  <si>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</si>
  <si>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</si>
  <si>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</si>
  <si>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</si>
  <si>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</si>
  <si>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</si>
  <si>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</si>
  <si>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</si>
  <si>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</si>
  <si>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</si>
  <si>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</si>
  <si>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</si>
  <si>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</si>
  <si>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</si>
  <si>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</si>
  <si>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</si>
  <si>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</si>
  <si>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</si>
  <si>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</si>
  <si>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</si>
  <si>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</si>
  <si>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</si>
  <si>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</si>
  <si>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</si>
  <si>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</si>
  <si>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</si>
  <si>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</si>
  <si>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</si>
  <si>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</si>
  <si>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</si>
  <si>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</si>
  <si>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</si>
  <si>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</si>
  <si>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</si>
  <si>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</si>
  <si>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</si>
  <si>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</si>
  <si>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</si>
  <si>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</si>
  <si>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</si>
  <si>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</si>
  <si>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</si>
  <si>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</si>
  <si>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</si>
  <si>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</si>
  <si>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</si>
  <si>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</si>
  <si>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</si>
  <si>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</si>
  <si>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</si>
  <si>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</si>
  <si>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</si>
  <si>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</si>
  <si>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</si>
  <si>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</si>
  <si>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</si>
  <si>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</si>
  <si>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</si>
  <si>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</si>
  <si>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</si>
  <si>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</si>
  <si>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</si>
  <si>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</si>
  <si>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</si>
  <si>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</si>
  <si>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</si>
  <si>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</si>
  <si>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</si>
  <si>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</si>
  <si>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</si>
  <si>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</si>
  <si>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</si>
  <si>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</si>
  <si>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</si>
  <si>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</si>
  <si>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</si>
  <si>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</si>
  <si>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</si>
  <si>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</si>
  <si>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</si>
  <si>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</si>
  <si>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</si>
  <si>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</si>
  <si>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</si>
  <si>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</si>
  <si>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</si>
  <si>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</si>
  <si>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</si>
  <si>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</si>
  <si>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</si>
  <si>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</si>
  <si>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</si>
  <si>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</si>
  <si>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</si>
  <si>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</si>
  <si>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</si>
  <si>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</si>
  <si>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</si>
  <si>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</si>
  <si>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</si>
  <si>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</si>
  <si>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</si>
  <si>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</si>
  <si>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</si>
  <si>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</si>
  <si>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</si>
  <si>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</si>
  <si>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</si>
  <si>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</si>
  <si>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</si>
  <si>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</si>
  <si>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</si>
  <si>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</si>
  <si>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</si>
  <si>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</si>
  <si>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</si>
  <si>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</si>
  <si>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</si>
  <si>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</si>
  <si>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</si>
  <si>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</si>
  <si>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</si>
  <si>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</si>
  <si>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</si>
  <si>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</si>
  <si>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</si>
  <si>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</si>
  <si>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</si>
  <si>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</si>
  <si>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</si>
  <si>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</si>
  <si>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</si>
  <si>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</si>
  <si>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</si>
  <si>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</si>
  <si>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</si>
  <si>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</si>
  <si>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</si>
  <si>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</si>
  <si>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</si>
  <si>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</si>
  <si>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</si>
  <si>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</si>
  <si>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</si>
  <si>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</si>
  <si>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</si>
  <si>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</si>
  <si>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</si>
  <si>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</si>
  <si>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</si>
  <si>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</si>
  <si>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</si>
  <si>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</si>
  <si>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</si>
  <si>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</si>
  <si>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</si>
  <si>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</si>
  <si>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</si>
  <si>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</si>
  <si>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</si>
  <si>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</si>
  <si>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</si>
  <si>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</si>
  <si>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</si>
  <si>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</si>
  <si>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</si>
  <si>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</si>
  <si>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</si>
  <si>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</si>
  <si>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</si>
  <si>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</si>
  <si>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</si>
  <si>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</si>
  <si>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</si>
  <si>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</si>
  <si>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</si>
  <si>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</si>
  <si>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</si>
  <si>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</si>
  <si>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</si>
  <si>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</si>
  <si>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</si>
  <si>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</si>
  <si>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</si>
  <si>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</si>
  <si>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</si>
  <si>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</si>
  <si>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</si>
  <si>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</si>
  <si>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</si>
  <si>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</si>
  <si>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</si>
  <si>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</si>
  <si>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</si>
  <si>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</si>
  <si>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</si>
  <si>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</si>
  <si>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</si>
  <si>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</si>
  <si>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</si>
  <si>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</si>
  <si>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</si>
  <si>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</si>
  <si>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</si>
  <si>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</si>
  <si>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</si>
  <si>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</si>
  <si>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</si>
  <si>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</si>
  <si>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</si>
  <si>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</si>
  <si>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</si>
  <si>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</si>
  <si>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</si>
  <si>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</si>
  <si>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</si>
  <si>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</si>
  <si>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</si>
  <si>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</si>
  <si>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</si>
  <si>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</si>
  <si>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</si>
  <si>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</si>
  <si>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</si>
  <si>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</si>
  <si>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</si>
  <si>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</si>
  <si>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</si>
  <si>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</si>
  <si>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</si>
  <si>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</si>
  <si>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</si>
  <si>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</si>
  <si>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</si>
  <si>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</si>
  <si>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</si>
  <si>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</si>
  <si>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</si>
  <si>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</si>
  <si>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</si>
  <si>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</si>
  <si>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</si>
  <si>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</si>
  <si>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</si>
  <si>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</si>
  <si>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</si>
  <si>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</si>
  <si>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</si>
  <si>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</si>
  <si>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</si>
  <si>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</si>
  <si>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</si>
  <si>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</si>
  <si>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</si>
  <si>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</si>
  <si>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</si>
  <si>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</si>
  <si>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</si>
  <si>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</si>
  <si>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</si>
  <si>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</si>
  <si>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</si>
  <si>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</si>
  <si>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</si>
  <si>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</si>
  <si>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</si>
  <si>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</si>
  <si>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</si>
  <si>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</si>
  <si>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</si>
  <si>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</si>
  <si>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</si>
  <si>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</si>
  <si>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</si>
  <si>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</si>
  <si>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</si>
  <si>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</si>
  <si>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</si>
  <si>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</si>
  <si>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</si>
  <si>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</si>
  <si>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</si>
  <si>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</si>
  <si>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</si>
  <si>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</si>
  <si>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</si>
  <si>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</si>
  <si>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</si>
  <si>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</si>
  <si>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</si>
  <si>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</si>
  <si>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</si>
  <si>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</si>
  <si>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</si>
  <si>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</si>
  <si>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</si>
  <si>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</si>
  <si>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</si>
  <si>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</si>
  <si>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</si>
  <si>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</si>
  <si>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</si>
  <si>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</si>
  <si>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</si>
  <si>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</si>
  <si>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</si>
  <si>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</si>
  <si>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</si>
  <si>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</si>
  <si>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</si>
  <si>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</si>
  <si>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</si>
  <si>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</si>
  <si>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</si>
  <si>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</si>
  <si>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</si>
  <si>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</si>
  <si>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</si>
  <si>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</si>
  <si>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</si>
  <si>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</si>
  <si>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</si>
  <si>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</si>
  <si>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</si>
  <si>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</si>
  <si>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</si>
  <si>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</si>
  <si>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</si>
  <si>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</si>
  <si>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</si>
  <si>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</si>
  <si>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</si>
  <si>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</si>
  <si>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</si>
  <si>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</si>
  <si>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</si>
  <si>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</si>
  <si>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</si>
  <si>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</si>
  <si>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</si>
  <si>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</si>
  <si>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</si>
  <si>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</si>
  <si>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</si>
  <si>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</si>
  <si>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</si>
  <si>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</si>
  <si>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</si>
  <si>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</si>
  <si>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</si>
  <si>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</si>
  <si>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</si>
  <si>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</si>
  <si>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</si>
  <si>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</si>
  <si>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</si>
  <si>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</si>
  <si>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</si>
  <si>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</si>
  <si>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</si>
  <si>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</si>
  <si>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</si>
  <si>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</si>
  <si>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</si>
  <si>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</si>
  <si>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</si>
  <si>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</si>
  <si>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</si>
  <si>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</si>
  <si>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</si>
  <si>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</si>
  <si>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</si>
  <si>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</si>
  <si>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</si>
  <si>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</si>
  <si>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</si>
  <si>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</si>
  <si>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</si>
  <si>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</si>
  <si>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</si>
  <si>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</si>
  <si>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</si>
  <si>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</si>
  <si>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</si>
  <si>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</si>
  <si>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</si>
  <si>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</si>
  <si>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</si>
  <si>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</si>
  <si>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</si>
  <si>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</si>
  <si>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</si>
  <si>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</si>
  <si>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</si>
  <si>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</si>
  <si>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</si>
  <si>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</si>
  <si>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</si>
  <si>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</si>
  <si>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</si>
  <si>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</si>
  <si>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</si>
  <si>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</si>
  <si>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</si>
  <si>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</si>
  <si>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</si>
  <si>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</si>
  <si>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</si>
  <si>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</si>
  <si>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</si>
  <si>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</si>
  <si>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</si>
  <si>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</si>
  <si>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</si>
  <si>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</si>
  <si>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</si>
  <si>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</si>
  <si>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</si>
  <si>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</si>
  <si>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</si>
  <si>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</si>
  <si>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</si>
  <si>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</si>
  <si>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</si>
  <si>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</si>
  <si>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</si>
  <si>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</si>
  <si>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</si>
  <si>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</si>
  <si>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</si>
  <si>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</si>
  <si>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</si>
  <si>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</si>
  <si>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</si>
  <si>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</si>
  <si>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</si>
  <si>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</si>
  <si>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</si>
  <si>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</si>
  <si>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</si>
  <si>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</si>
  <si>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</si>
  <si>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</si>
  <si>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</si>
  <si>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</si>
  <si>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</si>
  <si>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</si>
  <si>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</si>
  <si>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</si>
  <si>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</si>
  <si>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</si>
  <si>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</si>
  <si>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</si>
  <si>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</si>
  <si>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</si>
  <si>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</si>
  <si>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</si>
  <si>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</si>
  <si>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</si>
  <si>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</si>
  <si>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</si>
  <si>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</si>
  <si>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</si>
  <si>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</si>
  <si>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</si>
  <si>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</si>
  <si>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</si>
  <si>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</si>
  <si>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</si>
  <si>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</si>
  <si>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</si>
  <si>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</si>
  <si>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</si>
  <si>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</si>
  <si>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</si>
  <si>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</si>
  <si>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</si>
  <si>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</si>
  <si>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</si>
  <si>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</si>
  <si>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</si>
  <si>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</si>
  <si>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</si>
  <si>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</si>
  <si>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</si>
  <si>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</si>
  <si>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</si>
  <si>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</si>
  <si>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</si>
  <si>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</si>
  <si>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</si>
  <si>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</si>
  <si>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</si>
  <si>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</si>
  <si>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</si>
  <si>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</si>
  <si>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</si>
  <si>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</si>
  <si>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</si>
  <si>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</si>
  <si>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</si>
  <si>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</si>
  <si>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</si>
  <si>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</si>
  <si>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</si>
  <si>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</si>
  <si>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</si>
  <si>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</si>
  <si>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</si>
  <si>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</si>
  <si>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</si>
  <si>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</si>
  <si>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</si>
  <si>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</si>
  <si>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</si>
  <si>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</si>
  <si>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</si>
  <si>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</si>
  <si>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</si>
  <si>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</si>
  <si>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</si>
  <si>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</si>
  <si>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</si>
  <si>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</si>
  <si>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</si>
  <si>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</si>
  <si>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</si>
  <si>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</si>
  <si>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</si>
  <si>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</si>
  <si>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</si>
  <si>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</si>
  <si>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</si>
  <si>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</si>
  <si>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</si>
  <si>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</si>
  <si>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</si>
  <si>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</si>
  <si>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</si>
  <si>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</si>
  <si>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</si>
  <si>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</si>
  <si>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</si>
  <si>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</si>
  <si>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</si>
  <si>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</si>
  <si>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</si>
  <si>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</si>
  <si>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</si>
  <si>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</si>
  <si>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</si>
  <si>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</si>
  <si>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</si>
  <si>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</si>
  <si>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</si>
  <si>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</si>
  <si>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</si>
  <si>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</si>
  <si>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</si>
  <si>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</si>
  <si>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</si>
  <si>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</si>
  <si>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</si>
  <si>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</si>
  <si>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</si>
  <si>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</si>
  <si>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</si>
  <si>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</si>
  <si>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</si>
  <si>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</si>
  <si>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</si>
  <si>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</si>
  <si>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</si>
  <si>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</si>
  <si>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</si>
  <si>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</si>
  <si>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</si>
  <si>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</si>
  <si>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</si>
  <si>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</si>
  <si>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</si>
  <si>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</si>
  <si>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</si>
  <si>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</si>
  <si>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</si>
  <si>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</si>
  <si>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</si>
  <si>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</si>
  <si>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</si>
  <si>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</si>
  <si>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</si>
  <si>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</si>
  <si>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</si>
  <si>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</si>
  <si>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</si>
  <si>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</si>
  <si>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</si>
  <si>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</si>
  <si>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</si>
  <si>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</si>
  <si>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</si>
  <si>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</si>
  <si>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</si>
  <si>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</si>
  <si>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</si>
  <si>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</si>
  <si>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</si>
  <si>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</si>
  <si>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</si>
  <si>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</si>
  <si>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</si>
  <si>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</si>
  <si>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</si>
  <si>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</si>
  <si>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</si>
  <si>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</si>
  <si>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</si>
  <si>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</si>
  <si>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</si>
  <si>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</si>
  <si>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</si>
  <si>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</si>
  <si>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</si>
  <si>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</si>
  <si>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</si>
  <si>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</si>
  <si>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</si>
  <si>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</si>
  <si>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</si>
  <si>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</si>
  <si>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</si>
  <si>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</si>
  <si>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</si>
  <si>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</si>
  <si>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</si>
  <si>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</si>
  <si>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</si>
  <si>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</si>
  <si>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</si>
  <si>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</si>
  <si>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</si>
  <si>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</si>
  <si>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</si>
  <si>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</si>
  <si>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</si>
  <si>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</si>
  <si>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</si>
  <si>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</si>
  <si>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</si>
  <si>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</si>
  <si>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</si>
  <si>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</si>
  <si>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</si>
  <si>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</si>
  <si>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</si>
  <si>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</si>
  <si>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</si>
  <si>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</si>
  <si>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</si>
  <si>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</si>
  <si>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</si>
  <si>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</si>
  <si>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</si>
  <si>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</si>
  <si>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</si>
  <si>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</si>
  <si>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</si>
  <si>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</si>
  <si>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</si>
  <si>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</si>
  <si>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</si>
  <si>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</si>
  <si>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</si>
  <si>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</si>
  <si>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</si>
  <si>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</si>
  <si>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</si>
  <si>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</si>
  <si>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</si>
  <si>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</si>
  <si>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</si>
  <si>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</si>
  <si>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</si>
  <si>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</si>
  <si>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</si>
  <si>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</si>
  <si>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</si>
  <si>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</si>
  <si>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</si>
  <si>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</si>
  <si>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</si>
  <si>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</si>
  <si>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</si>
  <si>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</si>
  <si>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</si>
  <si>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</si>
  <si>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</si>
  <si>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</si>
  <si>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</si>
  <si>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</si>
  <si>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</si>
  <si>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</si>
  <si>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</si>
  <si>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</si>
  <si>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</si>
  <si>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</si>
  <si>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</si>
  <si>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</si>
  <si>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</si>
  <si>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</si>
  <si>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</si>
  <si>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</si>
  <si>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</si>
  <si>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</si>
  <si>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</si>
  <si>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</si>
  <si>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</si>
  <si>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</si>
  <si>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</si>
  <si>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</si>
  <si>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</si>
  <si>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</si>
  <si>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</si>
  <si>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</si>
  <si>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</si>
  <si>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</si>
  <si>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</si>
  <si>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</si>
  <si>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</si>
  <si>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</si>
  <si>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</si>
  <si>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</si>
  <si>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</si>
  <si>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</si>
  <si>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</si>
  <si>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</si>
  <si>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</si>
  <si>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</si>
  <si>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</si>
  <si>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</si>
  <si>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</si>
  <si>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</si>
  <si>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</si>
  <si>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</si>
  <si>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</si>
  <si>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</si>
  <si>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</si>
  <si>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</si>
  <si>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</si>
  <si>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</si>
  <si>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</si>
  <si>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</si>
  <si>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</si>
  <si>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</si>
  <si>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</si>
  <si>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</si>
  <si>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</si>
  <si>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</si>
  <si>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</si>
  <si>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</si>
  <si>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</si>
  <si>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</si>
  <si>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</si>
  <si>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</si>
  <si>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</si>
  <si>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</si>
  <si>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</si>
  <si>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</si>
  <si>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</si>
  <si>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</si>
  <si>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</si>
  <si>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</si>
  <si>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</si>
  <si>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</si>
  <si>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</si>
  <si>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</si>
  <si>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</si>
  <si>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</si>
  <si>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</si>
  <si>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</si>
  <si>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</si>
  <si>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</si>
  <si>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</si>
  <si>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</si>
  <si>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</si>
  <si>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</si>
  <si>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</si>
  <si>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</si>
  <si>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</si>
  <si>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</si>
  <si>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</si>
  <si>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</si>
  <si>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</si>
  <si>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</si>
  <si>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</si>
  <si>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</si>
  <si>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</si>
  <si>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</si>
  <si>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</si>
  <si>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</si>
  <si>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</si>
  <si>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</si>
  <si>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</si>
  <si>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</si>
  <si>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</si>
  <si>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</si>
  <si>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</si>
  <si>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</si>
  <si>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</si>
  <si>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</si>
  <si>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</si>
  <si>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</si>
  <si>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</si>
  <si>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</si>
  <si>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</si>
  <si>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</si>
  <si>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</si>
  <si>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</si>
  <si>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</si>
  <si>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</si>
  <si>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</si>
  <si>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</si>
  <si>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</si>
  <si>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</si>
  <si>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</si>
  <si>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</si>
  <si>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</si>
  <si>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</si>
  <si>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</si>
  <si>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</si>
  <si>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</si>
  <si>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</si>
  <si>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</si>
  <si>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</si>
  <si>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</si>
  <si>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</si>
  <si>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</si>
  <si>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</si>
  <si>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</si>
  <si>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</si>
  <si>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</si>
  <si>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</si>
  <si>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</si>
  <si>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</si>
  <si>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</si>
  <si>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</si>
  <si>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</si>
  <si>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</si>
  <si>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</si>
  <si>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</si>
  <si>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</si>
  <si>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</si>
  <si>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</si>
  <si>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</si>
  <si>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</si>
  <si>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</si>
  <si>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</si>
  <si>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</si>
  <si>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</si>
  <si>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</si>
  <si>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</si>
  <si>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</si>
  <si>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</si>
  <si>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</si>
  <si>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</si>
  <si>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</si>
  <si>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</si>
  <si>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</si>
  <si>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</si>
  <si>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</si>
  <si>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</si>
  <si>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</si>
  <si>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</si>
  <si>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</si>
  <si>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</si>
  <si>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</si>
  <si>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</si>
  <si>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</si>
  <si>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</si>
  <si>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</si>
  <si>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</si>
  <si>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</si>
  <si>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</si>
  <si>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</si>
  <si>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</si>
  <si>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</si>
  <si>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</si>
  <si>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</si>
  <si>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</si>
  <si>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</si>
  <si>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</si>
  <si>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</si>
  <si>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</si>
  <si>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</si>
  <si>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</si>
  <si>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</si>
  <si>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</si>
  <si>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</si>
  <si>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</si>
  <si>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</si>
  <si>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</si>
  <si>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</si>
  <si>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</si>
  <si>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</si>
  <si>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</si>
  <si>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</si>
  <si>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</si>
  <si>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</si>
  <si>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</si>
  <si>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</si>
  <si>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</si>
  <si>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</si>
  <si>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</si>
  <si>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</si>
  <si>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</si>
  <si>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</si>
  <si>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</si>
  <si>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</si>
  <si>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</si>
  <si>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</si>
  <si>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</si>
  <si>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</si>
  <si>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</si>
  <si>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</si>
  <si>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</si>
  <si>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</si>
  <si>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</si>
  <si>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</si>
  <si>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</si>
  <si>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</si>
  <si>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</si>
  <si>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</si>
  <si>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</si>
  <si>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</si>
  <si>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</si>
  <si>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</si>
  <si>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</si>
  <si>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</si>
  <si>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</si>
  <si>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</si>
  <si>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</si>
  <si>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</si>
  <si>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</si>
  <si>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</si>
  <si>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</si>
  <si>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</si>
  <si>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</si>
  <si>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</si>
  <si>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</si>
  <si>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</si>
  <si>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</si>
  <si>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</si>
  <si>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</si>
  <si>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</si>
  <si>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</si>
  <si>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</si>
  <si>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</si>
  <si>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</si>
  <si>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</si>
  <si>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</si>
  <si>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</si>
  <si>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</si>
  <si>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</si>
  <si>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</si>
  <si>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</si>
  <si>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</si>
  <si>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</si>
  <si>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</si>
  <si>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</si>
  <si>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</si>
  <si>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</si>
  <si>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</si>
  <si>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</si>
  <si>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</si>
  <si>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</si>
  <si>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</si>
  <si>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</si>
  <si>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</si>
  <si>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</si>
  <si>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</si>
  <si>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</si>
  <si>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</si>
  <si>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</si>
  <si>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</si>
  <si>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</si>
  <si>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</si>
  <si>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</si>
  <si>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</si>
  <si>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</si>
  <si>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</si>
  <si>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</si>
  <si>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</si>
  <si>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</si>
  <si>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</si>
  <si>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</si>
  <si>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</si>
  <si>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</si>
  <si>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</si>
  <si>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</si>
  <si>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</si>
  <si>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</si>
  <si>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</si>
  <si>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</si>
  <si>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</si>
  <si>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</si>
  <si>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</si>
  <si>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</si>
  <si>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</si>
  <si>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</si>
  <si>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</si>
  <si>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</si>
  <si>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</si>
  <si>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</si>
  <si>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</si>
  <si>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</si>
  <si>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</si>
  <si>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</si>
  <si>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</si>
  <si>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</si>
  <si>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</si>
  <si>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</si>
  <si>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</si>
  <si>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</si>
  <si>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</si>
  <si>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</si>
  <si>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</si>
  <si>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</si>
  <si>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</si>
  <si>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</si>
  <si>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</si>
  <si>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</si>
  <si>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</si>
  <si>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</si>
  <si>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</si>
  <si>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</si>
  <si>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</si>
  <si>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</si>
  <si>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</si>
  <si>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</si>
  <si>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</si>
  <si>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</si>
  <si>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</si>
  <si>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</si>
  <si>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</si>
  <si>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</si>
  <si>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</si>
  <si>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</si>
  <si>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</si>
  <si>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</si>
  <si>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</si>
  <si>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</si>
  <si>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</si>
  <si>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</si>
  <si>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</si>
  <si>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</si>
  <si>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</si>
  <si>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</si>
  <si>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</si>
  <si>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</si>
  <si>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</si>
  <si>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</si>
  <si>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</si>
  <si>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</si>
  <si>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</si>
  <si>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</si>
  <si>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</si>
  <si>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</si>
  <si>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</si>
  <si>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</si>
  <si>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</si>
  <si>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</si>
  <si>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</si>
  <si>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</si>
  <si>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</si>
  <si>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</si>
  <si>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</si>
  <si>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</si>
  <si>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</si>
  <si>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</si>
  <si>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</si>
  <si>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</si>
  <si>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</si>
  <si>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</si>
  <si>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</si>
  <si>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</si>
  <si>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</si>
  <si>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</si>
  <si>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</si>
  <si>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</si>
  <si>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</si>
  <si>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</si>
  <si>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</si>
  <si>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</si>
  <si>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</si>
  <si>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</si>
  <si>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</si>
  <si>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</si>
  <si>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</si>
  <si>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</si>
  <si>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</si>
  <si>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</si>
  <si>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</si>
  <si>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</si>
  <si>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</si>
  <si>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</si>
  <si>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</si>
  <si>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</si>
  <si>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</si>
  <si>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</si>
  <si>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</si>
  <si>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</si>
  <si>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</si>
  <si>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</si>
  <si>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</si>
  <si>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</si>
  <si>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</si>
  <si>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</si>
  <si>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</si>
  <si>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</si>
  <si>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</si>
  <si>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</si>
  <si>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</si>
  <si>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</si>
  <si>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</si>
  <si>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</si>
  <si>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</si>
  <si>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</si>
  <si>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</si>
  <si>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</si>
  <si>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</si>
  <si>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</si>
  <si>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</si>
  <si>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</si>
  <si>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</si>
  <si>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</si>
  <si>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</si>
  <si>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</si>
  <si>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</si>
  <si>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</si>
  <si>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</si>
  <si>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</si>
  <si>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</si>
  <si>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</si>
  <si>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</si>
  <si>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</si>
  <si>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</si>
  <si>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</si>
  <si>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</si>
  <si>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</si>
  <si>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</si>
  <si>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</si>
  <si>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</si>
  <si>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</si>
  <si>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</si>
  <si>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</si>
  <si>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</si>
  <si>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</si>
  <si>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</si>
  <si>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</si>
  <si>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</si>
  <si>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</si>
  <si>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</si>
  <si>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</si>
  <si>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</si>
  <si>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</si>
  <si>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</si>
  <si>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</si>
  <si>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</si>
  <si>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</si>
  <si>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</si>
  <si>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</si>
  <si>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</si>
  <si>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</si>
  <si>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</si>
  <si>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</si>
  <si>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</si>
  <si>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</si>
  <si>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</si>
  <si>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</si>
  <si>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</si>
  <si>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</si>
  <si>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</si>
  <si>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</si>
  <si>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</si>
  <si>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</si>
  <si>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</si>
  <si>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</si>
  <si>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</si>
  <si>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</si>
  <si>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</si>
  <si>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</si>
  <si>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</si>
  <si>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</si>
  <si>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</si>
  <si>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</si>
  <si>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</si>
  <si>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</si>
  <si>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</si>
  <si>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</si>
  <si>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</si>
  <si>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</si>
  <si>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</si>
  <si>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</si>
  <si>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</si>
  <si>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</si>
  <si>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</si>
  <si>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</si>
  <si>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</si>
  <si>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</si>
  <si>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</si>
  <si>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</si>
  <si>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</si>
  <si>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</si>
  <si>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</si>
  <si>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</si>
  <si>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</si>
  <si>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</si>
  <si>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</si>
  <si>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</si>
  <si>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</si>
  <si>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</si>
  <si>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</si>
  <si>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</si>
  <si>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</si>
  <si>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</si>
  <si>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</si>
  <si>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</si>
  <si>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</si>
  <si>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</si>
  <si>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</si>
  <si>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</si>
  <si>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</si>
  <si>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</si>
  <si>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</si>
  <si>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</si>
  <si>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</si>
  <si>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</si>
  <si>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</si>
  <si>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</si>
  <si>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</si>
  <si>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</si>
  <si>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</si>
  <si>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</si>
  <si>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</si>
  <si>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</si>
  <si>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</si>
  <si>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</si>
  <si>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</si>
  <si>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</si>
  <si>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</si>
  <si>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</si>
  <si>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</si>
  <si>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</si>
  <si>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</si>
  <si>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</si>
  <si>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</si>
  <si>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</si>
  <si>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</si>
  <si>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</si>
  <si>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</si>
  <si>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</si>
  <si>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</si>
  <si>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</si>
  <si>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</si>
  <si>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</si>
  <si>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</si>
  <si>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</si>
  <si>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</si>
  <si>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</si>
  <si>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</si>
  <si>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</si>
  <si>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</si>
  <si>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</si>
  <si>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</si>
  <si>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</si>
  <si>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</si>
  <si>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</si>
  <si>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</si>
  <si>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</si>
  <si>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</si>
  <si>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</si>
  <si>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</si>
  <si>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</si>
  <si>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</si>
  <si>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</si>
  <si>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</si>
  <si>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</si>
  <si>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</si>
  <si>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</si>
  <si>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</si>
  <si>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</si>
  <si>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</si>
  <si>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</si>
  <si>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</si>
  <si>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</si>
  <si>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</si>
  <si>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</si>
  <si>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</si>
  <si>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</si>
  <si>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</si>
  <si>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</si>
  <si>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</si>
  <si>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</si>
  <si>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</si>
  <si>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</si>
  <si>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</si>
  <si>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</si>
  <si>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</si>
  <si>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</si>
  <si>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</si>
  <si>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</si>
  <si>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</si>
  <si>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</si>
  <si>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</si>
  <si>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</si>
  <si>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</si>
  <si>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</si>
  <si>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</si>
  <si>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</si>
  <si>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</si>
  <si>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</si>
  <si>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</si>
  <si>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</si>
  <si>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</si>
  <si>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</si>
  <si>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</si>
  <si>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</si>
  <si>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</si>
  <si>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</si>
  <si>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</si>
  <si>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</si>
  <si>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</si>
  <si>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</si>
  <si>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</si>
  <si>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</si>
  <si>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</si>
  <si>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</si>
  <si>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</si>
  <si>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</si>
  <si>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</si>
  <si>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</si>
  <si>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</si>
  <si>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</si>
  <si>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</si>
  <si>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</si>
  <si>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</si>
  <si>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</si>
  <si>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</si>
  <si>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</si>
  <si>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</si>
  <si>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</si>
  <si>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</si>
  <si>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</si>
  <si>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</si>
  <si>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</si>
  <si>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</si>
  <si>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</si>
  <si>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</si>
  <si>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</si>
  <si>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</si>
  <si>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</si>
  <si>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</si>
  <si>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</si>
  <si>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</si>
  <si>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</si>
  <si>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</si>
  <si>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</si>
  <si>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</si>
  <si>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</si>
  <si>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</si>
  <si>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</si>
  <si>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</si>
  <si>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</si>
  <si>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</si>
  <si>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</si>
  <si>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</si>
  <si>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</si>
  <si>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</si>
  <si>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</si>
  <si>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</si>
  <si>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</si>
  <si>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</si>
  <si>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</si>
  <si>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</si>
  <si>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</si>
  <si>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</si>
  <si>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</si>
  <si>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</si>
  <si>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</si>
  <si>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</si>
  <si>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</si>
  <si>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</si>
  <si>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</si>
  <si>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</si>
  <si>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</si>
  <si>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</si>
  <si>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</si>
  <si>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</si>
  <si>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</si>
  <si>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</si>
  <si>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</si>
  <si>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</si>
  <si>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</si>
  <si>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</si>
  <si>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</si>
  <si>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</si>
  <si>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</si>
  <si>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</si>
  <si>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</si>
  <si>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</si>
  <si>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</si>
  <si>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</si>
  <si>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</si>
  <si>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</si>
  <si>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</si>
  <si>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</si>
  <si>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</si>
  <si>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</si>
  <si>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</si>
  <si>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</si>
  <si>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</si>
  <si>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</si>
  <si>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</si>
  <si>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</si>
  <si>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</si>
  <si>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</si>
  <si>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</si>
  <si>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</si>
  <si>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</si>
  <si>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</si>
  <si>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</si>
  <si>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</si>
  <si>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</si>
  <si>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</si>
  <si>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</si>
  <si>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</si>
  <si>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</si>
  <si>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</si>
  <si>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</si>
  <si>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</si>
  <si>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</si>
  <si>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</si>
  <si>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</si>
  <si>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</si>
  <si>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</si>
  <si>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</si>
  <si>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</si>
  <si>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</si>
  <si>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</si>
  <si>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</si>
  <si>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</si>
  <si>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</si>
  <si>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</si>
  <si>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</si>
  <si>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</si>
  <si>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</si>
  <si>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</si>
  <si>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</si>
  <si>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</si>
  <si>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</si>
  <si>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</si>
  <si>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</si>
  <si>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</si>
  <si>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</si>
  <si>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</si>
  <si>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</si>
  <si>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</si>
  <si>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</si>
  <si>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</si>
  <si>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</si>
  <si>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</si>
  <si>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</si>
  <si>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</si>
  <si>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</si>
  <si>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</si>
  <si>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</si>
  <si>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</si>
  <si>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</si>
  <si>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</si>
  <si>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</si>
  <si>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</si>
  <si>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</si>
  <si>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</si>
  <si>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</si>
  <si>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</si>
  <si>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</si>
  <si>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</si>
  <si>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</si>
  <si>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</si>
  <si>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</si>
  <si>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</si>
  <si>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</si>
  <si>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</si>
  <si>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</si>
  <si>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</si>
  <si>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</si>
  <si>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</si>
  <si>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</si>
  <si>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</si>
  <si>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</si>
  <si>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</si>
  <si>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</si>
  <si>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</si>
  <si>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</si>
  <si>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</si>
  <si>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</si>
  <si>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</si>
  <si>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</si>
  <si>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</si>
  <si>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</si>
  <si>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</si>
  <si>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</si>
  <si>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</si>
  <si>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</si>
  <si>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</si>
  <si>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</si>
  <si>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</si>
  <si>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</si>
  <si>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</si>
  <si>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</si>
  <si>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</si>
  <si>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</si>
  <si>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</si>
  <si>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</si>
  <si>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</si>
  <si>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</si>
  <si>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</si>
  <si>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</si>
  <si>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</si>
  <si>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</si>
  <si>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</si>
  <si>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</si>
  <si>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</si>
  <si>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</si>
  <si>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</si>
  <si>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</si>
  <si>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</si>
  <si>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</si>
  <si>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</si>
  <si>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</si>
  <si>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</si>
  <si>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</si>
  <si>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</si>
  <si>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</si>
  <si>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</si>
  <si>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</si>
  <si>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</si>
  <si>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</si>
  <si>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</si>
  <si>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</si>
  <si>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</si>
  <si>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</si>
  <si>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</si>
  <si>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</si>
  <si>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</si>
  <si>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</si>
  <si>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</si>
  <si>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</si>
  <si>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</si>
  <si>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</si>
  <si>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</si>
  <si>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</si>
  <si>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</si>
  <si>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</si>
  <si>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</si>
  <si>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</si>
  <si>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</si>
  <si>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</si>
  <si>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</si>
  <si>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</si>
  <si>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</si>
  <si>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</si>
  <si>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</si>
  <si>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</si>
  <si>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</si>
  <si>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</si>
  <si>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</si>
  <si>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</si>
  <si>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</si>
  <si>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</si>
  <si>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</si>
  <si>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</si>
  <si>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</si>
  <si>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</si>
  <si>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</si>
  <si>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</si>
  <si>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</si>
  <si>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</si>
  <si>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</si>
  <si>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</si>
  <si>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</si>
  <si>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</si>
  <si>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</si>
  <si>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</si>
  <si>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</si>
  <si>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</si>
  <si>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</si>
  <si>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</si>
  <si>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</si>
  <si>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</si>
  <si>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</si>
  <si>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</si>
  <si>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</si>
  <si>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</si>
  <si>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</si>
  <si>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</si>
  <si>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</si>
  <si>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</si>
  <si>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</si>
  <si>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</si>
  <si>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</si>
  <si>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</si>
  <si>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</si>
  <si>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</si>
  <si>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</si>
  <si>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</si>
  <si>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</si>
  <si>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</si>
  <si>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</si>
  <si>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</si>
  <si>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</si>
  <si>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</si>
  <si>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</si>
  <si>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</si>
  <si>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</si>
  <si>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</si>
  <si>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</si>
  <si>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</si>
  <si>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</si>
  <si>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</si>
  <si>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</si>
  <si>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</si>
  <si>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</si>
  <si>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</si>
  <si>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</si>
  <si>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</si>
  <si>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</si>
  <si>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</si>
  <si>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</si>
  <si>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</si>
  <si>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</si>
  <si>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</si>
  <si>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</si>
  <si>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</si>
  <si>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</si>
  <si>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</si>
  <si>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</si>
  <si>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</si>
  <si>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</si>
  <si>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</si>
  <si>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</si>
  <si>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</si>
  <si>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</si>
  <si>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</si>
  <si>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</si>
  <si>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</si>
  <si>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</si>
  <si>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</si>
  <si>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</si>
  <si>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</si>
  <si>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</si>
  <si>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</si>
  <si>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</si>
  <si>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</si>
  <si>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</si>
  <si>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</si>
  <si>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</si>
  <si>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</si>
  <si>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</si>
  <si>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</si>
  <si>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</si>
  <si>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</si>
  <si>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</si>
  <si>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</si>
  <si>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</si>
  <si>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</si>
  <si>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</si>
  <si>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</si>
  <si>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</si>
  <si>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</si>
  <si>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</si>
  <si>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</si>
  <si>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</si>
  <si>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</si>
  <si>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</si>
  <si>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</si>
  <si>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</si>
  <si>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</si>
  <si>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</si>
  <si>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</si>
  <si>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</si>
  <si>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</si>
  <si>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</si>
  <si>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</si>
  <si>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</si>
  <si>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</si>
  <si>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</si>
  <si>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</si>
  <si>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</si>
  <si>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</si>
  <si>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</si>
  <si>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</si>
  <si>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</si>
  <si>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</si>
  <si>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</si>
  <si>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</si>
  <si>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</si>
  <si>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</si>
  <si>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</si>
  <si>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</si>
  <si>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</si>
  <si>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</si>
  <si>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</si>
  <si>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</si>
  <si>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</si>
  <si>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</si>
  <si>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</si>
  <si>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</si>
  <si>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</si>
  <si>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</si>
  <si>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</si>
  <si>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</si>
  <si>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</si>
  <si>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</si>
  <si>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</si>
  <si>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</si>
  <si>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</si>
  <si>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</si>
  <si>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</si>
  <si>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</si>
  <si>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</si>
  <si>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</si>
  <si>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</si>
  <si>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</si>
  <si>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</si>
  <si>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</si>
  <si>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</si>
  <si>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</si>
  <si>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</si>
  <si>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</si>
  <si>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</si>
  <si>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</si>
  <si>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</si>
  <si>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</si>
  <si>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</si>
  <si>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</si>
  <si>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</si>
  <si>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</si>
  <si>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</si>
  <si>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</si>
  <si>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</si>
  <si>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</si>
  <si>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</si>
  <si>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</si>
  <si>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</si>
  <si>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</si>
  <si>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</si>
  <si>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</si>
  <si>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</si>
  <si>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</si>
  <si>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</si>
  <si>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</si>
  <si>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</si>
  <si>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</si>
  <si>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</si>
  <si>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</si>
  <si>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</si>
  <si>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</si>
  <si>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</si>
  <si>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</si>
  <si>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</si>
  <si>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</si>
  <si>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</si>
  <si>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</si>
  <si>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</si>
  <si>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</si>
  <si>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</si>
  <si>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</si>
  <si>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</si>
  <si>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</si>
  <si>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</si>
  <si>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</si>
  <si>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</si>
  <si>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</si>
  <si>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</si>
  <si>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</si>
  <si>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</si>
  <si>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</si>
  <si>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</si>
  <si>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</si>
  <si>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</si>
  <si>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</si>
  <si>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</si>
  <si>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</si>
  <si>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</si>
  <si>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</si>
  <si>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</si>
  <si>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</si>
  <si>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</si>
  <si>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</si>
  <si>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</si>
  <si>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</si>
  <si>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</si>
  <si>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</si>
  <si>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</si>
  <si>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</si>
  <si>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</si>
  <si>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</si>
  <si>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</si>
  <si>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</si>
  <si>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</si>
  <si>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</si>
  <si>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</si>
  <si>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</si>
  <si>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</si>
  <si>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</si>
  <si>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</si>
  <si>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</si>
  <si>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</si>
  <si>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</si>
  <si>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</si>
  <si>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</si>
  <si>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</si>
  <si>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</si>
  <si>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</si>
  <si>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</si>
  <si>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</si>
  <si>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</si>
  <si>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</si>
  <si>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</si>
  <si>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</si>
  <si>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</si>
  <si>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</si>
  <si>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</si>
  <si>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</si>
  <si>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</si>
  <si>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</si>
  <si>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</si>
  <si>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</si>
  <si>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</si>
  <si>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</si>
  <si>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</si>
  <si>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</si>
  <si>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</si>
  <si>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</si>
  <si>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</si>
  <si>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</si>
  <si>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</si>
  <si>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</si>
  <si>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</si>
  <si>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</si>
  <si>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</si>
  <si>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</si>
  <si>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</si>
  <si>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</si>
  <si>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</si>
  <si>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</si>
  <si>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</si>
  <si>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</si>
  <si>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</si>
  <si>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</si>
  <si>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</si>
  <si>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</si>
  <si>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</si>
  <si>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</si>
  <si>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</si>
  <si>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</si>
  <si>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</si>
  <si>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</si>
  <si>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</si>
  <si>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</si>
  <si>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</si>
  <si>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</si>
  <si>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</si>
  <si>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</si>
  <si>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</si>
  <si>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</si>
  <si>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</si>
  <si>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</si>
  <si>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</si>
  <si>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</si>
  <si>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</si>
  <si>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</si>
  <si>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</si>
  <si>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</si>
  <si>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</si>
  <si>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</si>
  <si>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</si>
  <si>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</si>
  <si>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</si>
  <si>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</si>
  <si>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</si>
  <si>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</si>
  <si>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</si>
  <si>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</si>
  <si>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</si>
  <si>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</si>
  <si>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</si>
  <si>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</si>
  <si>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</si>
  <si>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</si>
  <si>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</si>
  <si>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</si>
  <si>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</si>
  <si>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</si>
  <si>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</si>
  <si>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</si>
  <si>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</si>
  <si>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</si>
  <si>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</si>
  <si>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</si>
  <si>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</si>
  <si>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</si>
  <si>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</si>
  <si>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</si>
  <si>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</si>
  <si>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</si>
  <si>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</si>
  <si>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</si>
  <si>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</si>
  <si>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</si>
  <si>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</si>
  <si>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</si>
  <si>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</si>
  <si>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</si>
  <si>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</si>
  <si>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</si>
  <si>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</si>
  <si>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</si>
  <si>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</si>
  <si>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</si>
  <si>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</si>
  <si>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</si>
  <si>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</si>
  <si>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</si>
  <si>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</si>
  <si>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</si>
  <si>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</si>
  <si>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</si>
  <si>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</si>
  <si>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</si>
  <si>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</si>
  <si>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</si>
  <si>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</si>
  <si>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</si>
  <si>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</si>
  <si>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</si>
  <si>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</si>
  <si>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</si>
  <si>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</si>
  <si>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</si>
  <si>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</si>
  <si>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</si>
  <si>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</si>
  <si>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</si>
  <si>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</si>
  <si>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</si>
  <si>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</si>
  <si>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</si>
  <si>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</si>
  <si>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</si>
  <si>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</si>
  <si>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</si>
  <si>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</si>
  <si>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</si>
  <si>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</si>
  <si>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</si>
  <si>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</si>
  <si>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</si>
  <si>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</si>
  <si>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</si>
  <si>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</si>
  <si>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</si>
  <si>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</si>
  <si>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</si>
  <si>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</si>
  <si>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</si>
  <si>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</si>
  <si>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</si>
  <si>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</si>
  <si>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</si>
  <si>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</si>
  <si>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</si>
  <si>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</si>
  <si>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</si>
  <si>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</si>
  <si>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</si>
  <si>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</si>
  <si>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</si>
  <si>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</si>
  <si>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</si>
  <si>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</si>
  <si>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</si>
  <si>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</si>
  <si>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</si>
  <si>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</si>
  <si>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</si>
  <si>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</si>
  <si>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</si>
  <si>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</si>
  <si>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</si>
  <si>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</si>
  <si>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</si>
  <si>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</si>
  <si>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</si>
  <si>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</si>
  <si>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</si>
  <si>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</si>
  <si>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</si>
  <si>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</si>
  <si>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</si>
  <si>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</si>
  <si>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</si>
  <si>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</si>
  <si>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</si>
  <si>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</si>
  <si>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</si>
  <si>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</si>
  <si>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</si>
  <si>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</si>
  <si>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</si>
  <si>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</si>
  <si>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</si>
  <si>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</si>
  <si>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</si>
  <si>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</si>
  <si>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</si>
  <si>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</si>
  <si>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</si>
  <si>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</si>
  <si>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</si>
  <si>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</si>
  <si>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</si>
  <si>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</si>
  <si>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</si>
  <si>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</si>
  <si>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</si>
  <si>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</si>
  <si>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</si>
  <si>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</si>
  <si>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</si>
  <si>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</si>
  <si>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</si>
  <si>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</si>
  <si>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</si>
  <si>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</si>
  <si>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</si>
  <si>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</si>
  <si>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</si>
  <si>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</si>
  <si>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</si>
  <si>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</si>
  <si>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</si>
  <si>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</si>
  <si>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</si>
  <si>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</si>
  <si>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</si>
  <si>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</si>
  <si>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</si>
  <si>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</si>
  <si>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</si>
  <si>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</si>
  <si>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</si>
  <si>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</si>
  <si>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</si>
  <si>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</si>
  <si>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</si>
  <si>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</si>
  <si>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</si>
  <si>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</si>
  <si>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</si>
  <si>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</si>
  <si>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</si>
  <si>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</si>
  <si>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</si>
  <si>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</si>
  <si>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</si>
  <si>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</si>
  <si>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</si>
  <si>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</si>
  <si>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</si>
  <si>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</si>
  <si>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</si>
  <si>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</si>
  <si>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</si>
  <si>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</si>
  <si>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</si>
  <si>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</si>
  <si>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</si>
  <si>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</si>
  <si>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</si>
  <si>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</si>
  <si>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</si>
  <si>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</si>
  <si>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</si>
  <si>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</si>
  <si>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</si>
  <si>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</si>
  <si>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</si>
  <si>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</si>
  <si>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</si>
  <si>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</si>
  <si>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</si>
  <si>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</si>
  <si>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</si>
  <si>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</si>
  <si>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</si>
  <si>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</si>
  <si>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</si>
  <si>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</si>
  <si>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</si>
  <si>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</si>
  <si>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</si>
  <si>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</si>
  <si>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</si>
  <si>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</si>
  <si>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</si>
  <si>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</si>
  <si>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</si>
  <si>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</si>
  <si>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</si>
  <si>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</si>
  <si>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</si>
  <si>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</si>
  <si>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</si>
  <si>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</si>
  <si>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</si>
  <si>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</si>
  <si>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</si>
  <si>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</si>
  <si>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</si>
  <si>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</si>
  <si>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</si>
  <si>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</si>
  <si>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</si>
  <si>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</si>
  <si>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</si>
  <si>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</si>
  <si>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</si>
  <si>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</si>
  <si>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</si>
  <si>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</si>
  <si>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</si>
  <si>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</si>
  <si>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</si>
  <si>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</si>
  <si>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</si>
  <si>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</si>
  <si>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</si>
  <si>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</si>
  <si>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</si>
  <si>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</si>
  <si>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</si>
  <si>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</si>
  <si>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</si>
  <si>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</si>
  <si>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</si>
  <si>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</si>
  <si>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</si>
  <si>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</si>
  <si>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</si>
  <si>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</si>
  <si>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</si>
  <si>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</si>
  <si>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</si>
  <si>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</si>
  <si>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</si>
  <si>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</si>
  <si>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</si>
  <si>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</si>
  <si>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</si>
  <si>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</si>
  <si>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</si>
  <si>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</si>
  <si>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</si>
  <si>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</si>
  <si>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</si>
  <si>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</si>
  <si>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</si>
  <si>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</si>
  <si>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</si>
  <si>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</si>
  <si>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</si>
  <si>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</si>
  <si>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</si>
  <si>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</si>
  <si>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</si>
  <si>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</si>
  <si>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</si>
  <si>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</si>
  <si>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</si>
  <si>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</si>
  <si>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</si>
  <si>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</si>
  <si>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</si>
  <si>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</si>
  <si>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</si>
  <si>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</si>
  <si>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</si>
  <si>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</si>
  <si>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</si>
  <si>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</si>
  <si>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</si>
  <si>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</si>
  <si>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</si>
  <si>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</si>
  <si>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</si>
  <si>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</si>
  <si>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</si>
  <si>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</si>
  <si>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</si>
  <si>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</si>
  <si>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</si>
  <si>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</si>
  <si>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</si>
  <si>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</si>
  <si>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</si>
  <si>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</si>
  <si>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</si>
  <si>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</si>
  <si>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</si>
  <si>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</si>
  <si>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</si>
  <si>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</si>
  <si>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</si>
  <si>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</si>
  <si>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</si>
  <si>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</si>
  <si>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</si>
  <si>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</si>
  <si>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</si>
  <si>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</si>
  <si>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</si>
  <si>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</si>
  <si>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</si>
  <si>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</si>
  <si>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</si>
  <si>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</si>
  <si>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</si>
  <si>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</si>
  <si>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</si>
  <si>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</si>
  <si>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</si>
  <si>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</si>
  <si>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</si>
  <si>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</si>
  <si>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</si>
  <si>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</si>
  <si>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</si>
  <si>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</si>
  <si>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</si>
  <si>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</si>
  <si>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</si>
  <si>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</si>
  <si>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</si>
  <si>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</si>
  <si>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</si>
  <si>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</si>
  <si>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</si>
  <si>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</si>
  <si>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</si>
  <si>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</si>
  <si>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</si>
  <si>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</si>
  <si>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</si>
  <si>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</si>
  <si>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</si>
  <si>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</si>
  <si>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</si>
  <si>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</si>
  <si>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</si>
  <si>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</si>
  <si>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</si>
  <si>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</si>
  <si>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</si>
  <si>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</si>
  <si>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</si>
  <si>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</si>
  <si>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</si>
  <si>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</si>
  <si>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</si>
  <si>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</si>
  <si>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</si>
  <si>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</si>
  <si>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</si>
  <si>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</si>
  <si>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</si>
  <si>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</si>
  <si>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</si>
  <si>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</si>
  <si>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</si>
  <si>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</si>
  <si>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</si>
  <si>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</si>
  <si>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</si>
  <si>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</si>
  <si>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</si>
  <si>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</si>
  <si>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</si>
  <si>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</si>
  <si>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</si>
  <si>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</si>
  <si>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</si>
  <si>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</si>
  <si>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</si>
  <si>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</si>
  <si>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</si>
  <si>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</si>
  <si>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</si>
  <si>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</si>
  <si>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</si>
  <si>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</si>
  <si>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</si>
  <si>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</si>
  <si>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</si>
  <si>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</si>
  <si>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</si>
  <si>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</si>
  <si>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</si>
  <si>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</si>
  <si>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</si>
  <si>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</si>
  <si>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</si>
  <si>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</si>
  <si>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</si>
  <si>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</si>
  <si>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</si>
  <si>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</si>
  <si>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</si>
  <si>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</si>
  <si>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</si>
  <si>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</si>
  <si>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</si>
  <si>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</si>
  <si>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</si>
  <si>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</si>
  <si>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</si>
  <si>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</si>
  <si>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</si>
  <si>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</si>
  <si>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</si>
  <si>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</si>
  <si>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</si>
  <si>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</si>
  <si>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</si>
  <si>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</si>
  <si>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</si>
  <si>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</si>
  <si>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</si>
  <si>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</si>
  <si>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</si>
  <si>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</si>
  <si>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</si>
  <si>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</si>
  <si>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</si>
  <si>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</si>
  <si>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</si>
  <si>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</si>
  <si>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</si>
  <si>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</si>
  <si>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</si>
  <si>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</si>
  <si>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</si>
  <si>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</si>
  <si>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</si>
  <si>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</si>
  <si>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</si>
  <si>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</si>
  <si>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</si>
  <si>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</si>
  <si>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</si>
  <si>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</si>
  <si>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</si>
  <si>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</si>
  <si>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</si>
  <si>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</si>
  <si>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</si>
  <si>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</si>
  <si>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</si>
  <si>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</si>
  <si>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</si>
  <si>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</si>
  <si>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</si>
  <si>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</si>
  <si>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</si>
  <si>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</si>
  <si>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</si>
  <si>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</si>
  <si>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</si>
  <si>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</si>
  <si>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</si>
  <si>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</si>
  <si>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</si>
  <si>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</si>
  <si>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</si>
  <si>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</si>
  <si>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</si>
  <si>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</si>
  <si>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</si>
  <si>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</si>
  <si>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</si>
  <si>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</si>
  <si>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</si>
  <si>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</si>
  <si>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</si>
  <si>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</si>
  <si>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</si>
  <si>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</si>
  <si>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</si>
  <si>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</si>
  <si>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</si>
  <si>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</si>
  <si>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</si>
  <si>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</si>
  <si>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</si>
  <si>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</si>
  <si>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</si>
  <si>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</si>
  <si>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</si>
  <si>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</si>
  <si>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</si>
  <si>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</si>
  <si>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</si>
  <si>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</si>
  <si>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</si>
  <si>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</si>
  <si>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</si>
  <si>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</si>
  <si>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</si>
  <si>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</si>
  <si>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</si>
  <si>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</si>
  <si>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</si>
  <si>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</si>
  <si>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</si>
  <si>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</si>
  <si>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</si>
  <si>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</si>
  <si>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</si>
  <si>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</si>
  <si>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</si>
  <si>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</si>
  <si>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</si>
  <si>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</si>
  <si>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</si>
  <si>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</si>
  <si>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</si>
  <si>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</si>
  <si>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</si>
  <si>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</si>
  <si>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</si>
  <si>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</si>
  <si>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</si>
  <si>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</si>
  <si>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</si>
  <si>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</si>
  <si>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</si>
  <si>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</si>
  <si>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</si>
  <si>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</si>
  <si>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</si>
  <si>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</si>
  <si>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</si>
  <si>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</si>
  <si>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</si>
  <si>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</si>
  <si>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</si>
  <si>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</si>
  <si>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</si>
  <si>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</si>
  <si>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</si>
  <si>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</si>
  <si>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</si>
  <si>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</si>
  <si>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</si>
  <si>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</si>
  <si>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</si>
  <si>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</si>
  <si>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</si>
  <si>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</si>
  <si>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</si>
  <si>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</si>
  <si>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</si>
  <si>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</si>
  <si>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</si>
  <si>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</si>
  <si>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</si>
  <si>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</si>
  <si>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</si>
  <si>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</si>
  <si>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</si>
  <si>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</si>
  <si>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</si>
  <si>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</si>
  <si>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</si>
  <si>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</si>
  <si>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</si>
  <si>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</si>
  <si>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</si>
  <si>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</si>
  <si>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</si>
  <si>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</si>
  <si>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</si>
  <si>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</si>
  <si>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</si>
  <si>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</si>
  <si>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</si>
  <si>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</si>
  <si>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</si>
  <si>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</si>
  <si>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</si>
  <si>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</si>
  <si>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</si>
  <si>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</si>
  <si>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</si>
  <si>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</si>
  <si>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</si>
  <si>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</si>
  <si>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</si>
  <si>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</si>
  <si>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</si>
  <si>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</si>
  <si>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</si>
  <si>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</si>
  <si>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</si>
  <si>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</si>
  <si>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</si>
  <si>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</si>
  <si>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</si>
  <si>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</si>
  <si>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</si>
  <si>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</si>
  <si>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</si>
  <si>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</si>
  <si>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</si>
  <si>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</si>
  <si>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</si>
  <si>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</si>
  <si>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</si>
  <si>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</si>
  <si>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</si>
  <si>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</si>
  <si>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</si>
  <si>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</si>
  <si>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</si>
  <si>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</si>
  <si>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</si>
  <si>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</si>
  <si>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</si>
  <si>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</si>
  <si>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</si>
  <si>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</si>
  <si>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</si>
  <si>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</si>
  <si>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</si>
  <si>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</si>
  <si>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</si>
  <si>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</si>
  <si>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</si>
  <si>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</si>
  <si>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</si>
  <si>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</si>
  <si>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</si>
  <si>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</si>
  <si>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</si>
  <si>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</si>
  <si>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</si>
  <si>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</si>
  <si>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</si>
  <si>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</si>
  <si>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</si>
  <si>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</si>
  <si>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</si>
  <si>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</si>
  <si>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</si>
  <si>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</si>
  <si>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</si>
  <si>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</si>
  <si>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</si>
  <si>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</si>
  <si>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</si>
  <si>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</si>
  <si>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</si>
  <si>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</si>
  <si>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</si>
  <si>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</si>
  <si>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</si>
  <si>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</si>
  <si>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</si>
  <si>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</si>
  <si>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</si>
  <si>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</si>
  <si>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</si>
  <si>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</si>
  <si>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</si>
  <si>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</si>
  <si>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</si>
  <si>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</si>
  <si>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</si>
  <si>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</si>
  <si>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</si>
  <si>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</si>
  <si>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</si>
  <si>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</si>
  <si>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</si>
  <si>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</si>
  <si>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</si>
  <si>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</si>
  <si>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</si>
  <si>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</si>
  <si>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</si>
  <si>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</si>
  <si>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</si>
  <si>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</si>
  <si>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</si>
  <si>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</si>
  <si>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</si>
  <si>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</si>
  <si>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</si>
  <si>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</si>
  <si>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</si>
  <si>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</si>
  <si>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</si>
  <si>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</si>
  <si>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</si>
  <si>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</si>
  <si>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</si>
  <si>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</si>
  <si>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</si>
  <si>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</si>
  <si>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</si>
  <si>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</si>
  <si>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</si>
  <si>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</si>
  <si>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</si>
  <si>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</si>
  <si>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</si>
  <si>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</si>
  <si>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</si>
  <si>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</si>
  <si>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</si>
  <si>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</si>
  <si>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</si>
  <si>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</si>
  <si>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</si>
  <si>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</si>
  <si>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</si>
  <si>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</si>
  <si>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</si>
  <si>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</si>
  <si>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</si>
  <si>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</si>
  <si>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</si>
  <si>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</si>
  <si>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</si>
  <si>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</si>
  <si>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</si>
  <si>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</si>
  <si>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</si>
  <si>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</si>
  <si>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</si>
  <si>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</si>
  <si>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</si>
  <si>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</si>
  <si>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</si>
  <si>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</si>
  <si>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</si>
  <si>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</si>
  <si>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</si>
  <si>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</si>
  <si>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</si>
  <si>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</si>
  <si>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</si>
  <si>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</si>
  <si>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</si>
  <si>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</si>
  <si>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</si>
  <si>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</si>
  <si>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</si>
  <si>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</si>
  <si>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</si>
  <si>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</si>
  <si>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</si>
  <si>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</si>
  <si>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</si>
  <si>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</si>
  <si>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</si>
  <si>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</si>
  <si>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</si>
  <si>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</si>
  <si>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</si>
  <si>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</si>
  <si>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</si>
  <si>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</si>
  <si>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</si>
  <si>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</si>
  <si>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</si>
  <si>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</si>
  <si>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</si>
  <si>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</si>
  <si>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</si>
  <si>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</si>
  <si>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</si>
  <si>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</si>
  <si>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</si>
  <si>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</si>
  <si>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</si>
  <si>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</si>
  <si>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</si>
  <si>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</si>
  <si>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</si>
  <si>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</si>
  <si>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</si>
  <si>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</si>
  <si>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</si>
  <si>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</si>
  <si>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</si>
  <si>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</si>
  <si>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</si>
  <si>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</si>
  <si>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</si>
  <si>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</si>
  <si>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</si>
  <si>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</si>
  <si>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</si>
  <si>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</si>
  <si>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</si>
  <si>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</si>
  <si>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</si>
  <si>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</si>
  <si>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</si>
  <si>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</si>
  <si>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</si>
  <si>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</si>
  <si>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</si>
  <si>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</si>
  <si>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</si>
  <si>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</si>
  <si>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</si>
  <si>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</si>
  <si>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</si>
  <si>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</si>
  <si>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</si>
  <si>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</si>
  <si>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</si>
  <si>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</si>
  <si>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</si>
  <si>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</si>
  <si>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</si>
  <si>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</si>
  <si>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</si>
  <si>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</si>
  <si>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</si>
  <si>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</si>
  <si>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</si>
  <si>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</si>
  <si>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</si>
  <si>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</si>
  <si>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</si>
  <si>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</si>
  <si>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</si>
  <si>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</si>
  <si>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</si>
  <si>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</si>
  <si>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</si>
  <si>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</si>
  <si>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</si>
  <si>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</si>
  <si>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</si>
  <si>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</si>
  <si>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</si>
  <si>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</si>
  <si>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</si>
  <si>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</si>
  <si>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</si>
  <si>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</si>
  <si>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</si>
  <si>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</si>
  <si>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</si>
  <si>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</si>
  <si>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</si>
  <si>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</si>
  <si>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</si>
  <si>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</si>
  <si>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</si>
  <si>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</si>
  <si>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</si>
  <si>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</si>
  <si>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</si>
  <si>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</si>
  <si>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</si>
  <si>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</si>
  <si>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</si>
  <si>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</si>
  <si>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</si>
  <si>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</si>
  <si>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</si>
  <si>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</si>
  <si>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</si>
  <si>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</si>
  <si>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</si>
  <si>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</si>
  <si>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</si>
  <si>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</si>
  <si>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</si>
  <si>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</si>
  <si>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</si>
  <si>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</si>
  <si>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</si>
  <si>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</si>
  <si>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</si>
  <si>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</si>
  <si>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</si>
  <si>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</si>
  <si>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</si>
  <si>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</si>
  <si>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</si>
  <si>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</si>
  <si>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</si>
  <si>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</si>
  <si>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</si>
  <si>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</si>
  <si>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</si>
  <si>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</si>
  <si>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</si>
  <si>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</si>
  <si>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</si>
  <si>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</si>
  <si>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</si>
  <si>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</si>
  <si>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</si>
  <si>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</si>
  <si>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</si>
  <si>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</si>
  <si>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</si>
  <si>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</si>
  <si>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</si>
  <si>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</si>
  <si>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</si>
  <si>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</si>
  <si>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</si>
  <si>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</si>
  <si>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</si>
  <si>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</si>
  <si>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</si>
  <si>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</si>
  <si>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</si>
  <si>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</si>
  <si>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</si>
  <si>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</si>
  <si>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</si>
  <si>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</si>
  <si>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</si>
  <si>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</si>
  <si>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</si>
  <si>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</si>
  <si>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</si>
  <si>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</si>
  <si>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</si>
  <si>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</si>
  <si>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</si>
  <si>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</si>
  <si>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</si>
  <si>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</si>
  <si>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</si>
  <si>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</si>
  <si>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</si>
  <si>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</si>
  <si>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</si>
  <si>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</si>
  <si>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</si>
  <si>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</si>
  <si>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</si>
  <si>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</si>
  <si>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</si>
  <si>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</si>
  <si>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</si>
  <si>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</si>
  <si>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</si>
  <si>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</si>
  <si>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</si>
  <si>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</si>
  <si>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</si>
  <si>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</si>
  <si>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</si>
  <si>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</si>
  <si>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</si>
  <si>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</si>
  <si>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</si>
  <si>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</si>
  <si>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</si>
  <si>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</si>
  <si>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</si>
  <si>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</si>
  <si>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</si>
  <si>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</si>
  <si>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</si>
  <si>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</si>
  <si>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</si>
  <si>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</si>
  <si>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</si>
  <si>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</si>
  <si>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</si>
  <si>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</si>
  <si>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</si>
  <si>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</si>
  <si>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</si>
  <si>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</si>
  <si>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</si>
  <si>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</si>
  <si>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</si>
  <si>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</si>
  <si>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</si>
  <si>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</si>
  <si>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</si>
  <si>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</si>
  <si>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</si>
  <si>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</si>
  <si>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</si>
  <si>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</si>
  <si>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</si>
  <si>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</si>
  <si>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</si>
  <si>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</si>
  <si>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</si>
  <si>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</si>
  <si>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</si>
  <si>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</si>
  <si>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</si>
  <si>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</si>
  <si>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</si>
  <si>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</si>
  <si>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</si>
  <si>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</si>
  <si>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</si>
  <si>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</si>
  <si>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</si>
  <si>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</si>
  <si>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</si>
  <si>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</si>
  <si>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</si>
  <si>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</si>
  <si>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</si>
  <si>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</si>
  <si>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</si>
  <si>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</si>
  <si>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</si>
  <si>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</si>
  <si>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</si>
  <si>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</si>
  <si>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</si>
  <si>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</si>
  <si>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</si>
  <si>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</si>
  <si>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</si>
  <si>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</si>
  <si>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</si>
  <si>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</si>
  <si>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</si>
  <si>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</si>
  <si>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</si>
  <si>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</si>
  <si>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</si>
  <si>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</si>
  <si>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</si>
  <si>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</si>
  <si>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</si>
  <si>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</si>
  <si>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</si>
  <si>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</si>
  <si>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</si>
  <si>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</si>
  <si>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</si>
  <si>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</si>
  <si>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</si>
  <si>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</si>
  <si>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</si>
  <si>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</si>
  <si>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</si>
  <si>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</si>
  <si>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</si>
  <si>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</si>
  <si>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</si>
  <si>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</si>
  <si>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</si>
  <si>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</si>
  <si>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</si>
  <si>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</si>
  <si>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</si>
  <si>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</si>
  <si>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</si>
  <si>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</si>
  <si>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</si>
  <si>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</si>
  <si>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</si>
  <si>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</si>
  <si>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</si>
  <si>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</si>
  <si>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</si>
  <si>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</si>
  <si>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</si>
  <si>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</si>
  <si>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</si>
  <si>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</si>
  <si>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</si>
  <si>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</si>
  <si>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</si>
  <si>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</si>
  <si>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</si>
  <si>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</si>
  <si>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</si>
  <si>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</si>
  <si>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</si>
  <si>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</si>
  <si>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</si>
  <si>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</si>
  <si>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</si>
  <si>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</si>
  <si>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</si>
  <si>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</si>
  <si>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</si>
  <si>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</si>
  <si>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</si>
  <si>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</si>
  <si>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</si>
  <si>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</si>
  <si>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</si>
  <si>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</si>
  <si>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</si>
  <si>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</si>
  <si>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</si>
  <si>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</si>
  <si>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</si>
  <si>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</si>
  <si>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</si>
  <si>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</si>
  <si>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</si>
  <si>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</si>
  <si>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</si>
  <si>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</si>
  <si>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</si>
  <si>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</si>
  <si>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</si>
  <si>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</si>
  <si>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</si>
  <si>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</si>
  <si>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</si>
  <si>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</si>
  <si>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</si>
  <si>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</si>
  <si>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</si>
  <si>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</si>
  <si>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</si>
  <si>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</si>
  <si>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</si>
  <si>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</si>
  <si>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</si>
  <si>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</si>
  <si>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</si>
  <si>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</si>
  <si>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</si>
  <si>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</si>
  <si>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</si>
  <si>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</si>
  <si>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</si>
  <si>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</si>
  <si>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</si>
  <si>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</si>
  <si>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</si>
  <si>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</si>
  <si>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</si>
  <si>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</si>
  <si>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</si>
  <si>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</si>
  <si>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</si>
  <si>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</si>
  <si>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</si>
  <si>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</si>
  <si>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</si>
  <si>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</si>
  <si>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</si>
  <si>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</si>
  <si>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</si>
  <si>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</si>
  <si>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</si>
  <si>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</si>
  <si>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</si>
  <si>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</si>
  <si>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</si>
  <si>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</si>
  <si>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</si>
  <si>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</si>
  <si>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</si>
  <si>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</si>
  <si>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</si>
  <si>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</si>
  <si>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</si>
  <si>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</si>
  <si>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</si>
  <si>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</si>
  <si>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</si>
  <si>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</si>
  <si>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</si>
  <si>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</si>
  <si>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</si>
  <si>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</si>
  <si>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</si>
  <si>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</si>
  <si>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</si>
  <si>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</si>
  <si>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</si>
  <si>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</si>
  <si>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</si>
  <si>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</si>
  <si>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</si>
  <si>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</si>
  <si>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</si>
  <si>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</si>
  <si>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</si>
  <si>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</si>
  <si>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</si>
  <si>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</si>
  <si>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</si>
  <si>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</si>
  <si>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</si>
  <si>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</si>
  <si>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</si>
  <si>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</si>
  <si>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</si>
  <si>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</si>
  <si>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</si>
  <si>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</si>
  <si>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</si>
  <si>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</si>
  <si>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</si>
  <si>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</si>
  <si>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</si>
  <si>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</si>
  <si>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</si>
  <si>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</si>
  <si>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</si>
  <si>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</si>
  <si>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</si>
  <si>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</si>
  <si>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</si>
  <si>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</si>
  <si>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</si>
  <si>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</si>
  <si>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</si>
  <si>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</si>
  <si>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</si>
  <si>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</si>
  <si>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</si>
  <si>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</si>
  <si>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</si>
  <si>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</si>
  <si>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</si>
  <si>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</si>
  <si>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</si>
  <si>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</si>
  <si>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</si>
  <si>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</si>
  <si>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</si>
  <si>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</si>
  <si>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</si>
  <si>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</si>
  <si>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</si>
  <si>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</si>
  <si>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</si>
  <si>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</si>
  <si>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</si>
  <si>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</si>
  <si>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</si>
  <si>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</si>
  <si>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</si>
  <si>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</si>
  <si>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</si>
  <si>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</si>
  <si>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</si>
  <si>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</si>
  <si>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</si>
  <si>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</si>
  <si>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</si>
  <si>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</si>
  <si>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</si>
  <si>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</si>
  <si>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</si>
  <si>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</si>
  <si>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</si>
  <si>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</si>
  <si>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</si>
  <si>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</si>
  <si>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</si>
  <si>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</si>
  <si>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</si>
  <si>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</si>
  <si>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</si>
  <si>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</si>
  <si>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</si>
  <si>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</si>
  <si>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</si>
  <si>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</si>
  <si>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</si>
  <si>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</si>
  <si>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</si>
  <si>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</si>
  <si>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</si>
  <si>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</si>
  <si>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</si>
  <si>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</si>
  <si>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</si>
  <si>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</si>
  <si>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</si>
  <si>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</si>
  <si>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</si>
  <si>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</si>
  <si>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</si>
  <si>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</si>
  <si>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</si>
  <si>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</si>
  <si>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</si>
  <si>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</si>
  <si>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</si>
  <si>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</si>
  <si>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</si>
  <si>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</si>
  <si>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</si>
  <si>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</si>
  <si>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</si>
  <si>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</si>
  <si>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</si>
  <si>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</si>
  <si>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</si>
  <si>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</si>
  <si>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</si>
  <si>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</si>
  <si>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</si>
  <si>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</si>
  <si>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</si>
  <si>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</si>
  <si>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</si>
  <si>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</si>
  <si>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</si>
  <si>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</si>
  <si>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</si>
  <si>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</si>
  <si>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</si>
  <si>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</si>
  <si>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</si>
  <si>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</si>
  <si>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</si>
  <si>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</si>
  <si>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</si>
  <si>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</si>
  <si>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</si>
  <si>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</si>
  <si>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</si>
  <si>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</si>
  <si>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</si>
  <si>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</si>
  <si>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</si>
  <si>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</si>
  <si>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</si>
  <si>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</si>
  <si>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</si>
  <si>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</si>
  <si>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</si>
  <si>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</si>
  <si>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</si>
  <si>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</si>
  <si>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</si>
  <si>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</si>
  <si>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</si>
  <si>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</si>
  <si>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</si>
  <si>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</si>
  <si>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</si>
  <si>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</si>
  <si>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</si>
  <si>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</si>
  <si>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</si>
  <si>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</si>
  <si>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</si>
  <si>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</si>
  <si>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</si>
  <si>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</si>
  <si>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</si>
  <si>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</si>
  <si>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</si>
  <si>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</si>
  <si>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</si>
  <si>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</si>
  <si>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</si>
  <si>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</si>
  <si>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</si>
  <si>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</si>
  <si>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</si>
  <si>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</si>
  <si>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</si>
  <si>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</si>
  <si>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</si>
  <si>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</si>
  <si>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</si>
  <si>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</si>
  <si>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</si>
  <si>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</si>
  <si>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</si>
  <si>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</si>
  <si>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</si>
  <si>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</si>
  <si>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</si>
  <si>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</si>
  <si>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</si>
  <si>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</si>
  <si>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</si>
  <si>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</si>
  <si>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</si>
  <si>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</si>
  <si>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</si>
  <si>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</si>
  <si>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</si>
  <si>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</si>
  <si>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</si>
  <si>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</si>
  <si>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</si>
  <si>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</si>
  <si>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</si>
  <si>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</si>
  <si>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</si>
  <si>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</si>
  <si>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</si>
  <si>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</si>
  <si>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</si>
  <si>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</si>
  <si>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</si>
  <si>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</si>
  <si>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</si>
  <si>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</si>
  <si>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</si>
  <si>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</si>
  <si>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</si>
  <si>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</si>
  <si>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</si>
  <si>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</si>
  <si>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</si>
  <si>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</si>
  <si>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</si>
  <si>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</si>
  <si>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</si>
  <si>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</si>
  <si>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</si>
  <si>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</si>
  <si>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</si>
  <si>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</si>
  <si>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</si>
  <si>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</si>
  <si>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</si>
  <si>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</si>
  <si>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</si>
  <si>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</si>
  <si>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</si>
  <si>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</si>
  <si>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</si>
  <si>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</si>
  <si>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</si>
  <si>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</si>
  <si>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</si>
  <si>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</si>
  <si>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</si>
  <si>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</si>
  <si>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</si>
  <si>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</si>
  <si>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</si>
  <si>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</si>
  <si>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</si>
  <si>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</si>
  <si>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</si>
  <si>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</si>
  <si>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</si>
  <si>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</si>
  <si>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</si>
  <si>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</si>
  <si>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</si>
  <si>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</si>
  <si>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</si>
  <si>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</si>
  <si>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</si>
  <si>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</si>
  <si>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</si>
  <si>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</si>
  <si>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</si>
  <si>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</si>
  <si>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</si>
  <si>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</si>
  <si>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</si>
  <si>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</si>
  <si>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</si>
  <si>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</si>
  <si>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</si>
  <si>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</si>
  <si>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</si>
  <si>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</si>
  <si>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</si>
  <si>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</si>
  <si>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</si>
  <si>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</si>
  <si>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</si>
  <si>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</si>
  <si>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</si>
  <si>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</si>
  <si>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</si>
  <si>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</si>
  <si>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</si>
  <si>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</si>
  <si>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</si>
  <si>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</si>
  <si>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</si>
  <si>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</si>
  <si>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</si>
  <si>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</si>
  <si>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</si>
  <si>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</si>
  <si>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</si>
  <si>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</si>
  <si>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</si>
  <si>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</si>
  <si>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</si>
  <si>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</si>
  <si>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</si>
  <si>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</si>
  <si>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</si>
  <si>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</si>
  <si>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</si>
  <si>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</si>
  <si>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</si>
  <si>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</si>
  <si>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</si>
  <si>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</si>
  <si>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</si>
  <si>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</si>
  <si>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</si>
  <si>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</si>
  <si>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</si>
  <si>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</si>
  <si>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</si>
  <si>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</si>
  <si>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</si>
  <si>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</si>
  <si>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</si>
  <si>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</si>
  <si>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</si>
  <si>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</si>
  <si>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</si>
  <si>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</si>
  <si>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</si>
  <si>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</si>
  <si>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</si>
  <si>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</si>
  <si>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</si>
  <si>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</si>
  <si>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</si>
  <si>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</si>
  <si>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</si>
  <si>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</si>
  <si>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</si>
  <si>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</si>
  <si>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</si>
  <si>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</si>
  <si>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</si>
  <si>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</si>
  <si>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</si>
  <si>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</si>
  <si>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</si>
  <si>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</si>
  <si>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</si>
  <si>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</si>
  <si>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</si>
  <si>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</si>
  <si>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</si>
  <si>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</si>
  <si>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</si>
  <si>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</si>
  <si>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</si>
  <si>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</si>
  <si>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</si>
  <si>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</si>
  <si>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</si>
  <si>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</si>
  <si>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</si>
  <si>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</si>
  <si>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</si>
  <si>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</si>
  <si>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</si>
  <si>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</si>
  <si>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</si>
  <si>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</si>
  <si>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</si>
  <si>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</si>
  <si>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</si>
  <si>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</si>
  <si>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</si>
  <si>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</si>
  <si>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</si>
  <si>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</si>
  <si>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</si>
  <si>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</si>
  <si>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</si>
  <si>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</si>
  <si>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</si>
  <si>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</si>
  <si>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</si>
  <si>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</si>
  <si>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</si>
  <si>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</si>
  <si>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</si>
  <si>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</si>
  <si>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</si>
  <si>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</si>
  <si>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</si>
  <si>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</si>
  <si>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</si>
  <si>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</si>
  <si>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</si>
  <si>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</si>
  <si>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</si>
  <si>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</si>
  <si>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</si>
  <si>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</si>
  <si>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</si>
  <si>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</si>
  <si>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</si>
  <si>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</si>
  <si>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</si>
  <si>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</si>
  <si>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</si>
  <si>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</si>
  <si>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</si>
  <si>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</si>
  <si>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</si>
  <si>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</si>
  <si>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</si>
  <si>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</si>
  <si>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</si>
  <si>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</si>
  <si>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</si>
  <si>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</si>
  <si>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</si>
  <si>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</si>
  <si>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</si>
  <si>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</si>
  <si>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</si>
  <si>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</si>
  <si>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</si>
  <si>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</si>
  <si>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</si>
  <si>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</si>
  <si>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</si>
  <si>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</si>
  <si>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</si>
  <si>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</si>
  <si>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</si>
  <si>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</si>
  <si>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</si>
  <si>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</si>
  <si>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</si>
  <si>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</si>
  <si>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</si>
  <si>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</si>
  <si>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</si>
  <si>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</si>
  <si>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</si>
  <si>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</si>
  <si>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</si>
  <si>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</si>
  <si>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</si>
  <si>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</si>
  <si>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</si>
  <si>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</si>
  <si>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</si>
  <si>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</si>
  <si>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</si>
  <si>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</si>
  <si>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</si>
  <si>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</si>
  <si>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</si>
  <si>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</si>
  <si>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</si>
  <si>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</si>
  <si>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</si>
  <si>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</si>
  <si>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</si>
  <si>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</si>
  <si>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</si>
  <si>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</si>
  <si>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</si>
  <si>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</si>
  <si>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</si>
  <si>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</si>
  <si>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</si>
  <si>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</si>
  <si>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</si>
  <si>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</si>
  <si>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</si>
  <si>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</si>
  <si>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</si>
  <si>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</si>
  <si>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</si>
  <si>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</si>
  <si>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</si>
  <si>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</si>
  <si>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</si>
  <si>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</si>
  <si>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</si>
  <si>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</si>
  <si>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</si>
  <si>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</si>
  <si>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</si>
  <si>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</si>
  <si>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</si>
  <si>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</si>
  <si>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</si>
  <si>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</si>
  <si>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</si>
  <si>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</si>
  <si>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</si>
  <si>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</si>
  <si>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</si>
  <si>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</si>
  <si>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</si>
  <si>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</si>
  <si>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</si>
  <si>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</si>
  <si>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</si>
  <si>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</si>
  <si>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</si>
  <si>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</si>
  <si>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</si>
  <si>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</si>
  <si>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</si>
  <si>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</si>
  <si>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</si>
  <si>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</si>
  <si>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</si>
  <si>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</si>
  <si>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</si>
  <si>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</si>
  <si>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</si>
  <si>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</si>
  <si>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</si>
  <si>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</si>
  <si>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</si>
  <si>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</si>
  <si>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</si>
  <si>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</si>
  <si>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</si>
  <si>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</si>
  <si>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</si>
  <si>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</si>
  <si>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</si>
  <si>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</si>
  <si>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</si>
  <si>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</si>
  <si>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</si>
  <si>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</si>
  <si>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</si>
  <si>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</si>
  <si>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</si>
  <si>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</si>
  <si>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</si>
  <si>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</si>
  <si>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</si>
  <si>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</si>
  <si>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</si>
  <si>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</si>
  <si>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</si>
  <si>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</si>
  <si>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</si>
  <si>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</si>
  <si>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</si>
  <si>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</si>
  <si>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</si>
  <si>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</si>
  <si>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</si>
  <si>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</si>
  <si>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</si>
  <si>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</si>
  <si>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</si>
  <si>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</si>
  <si>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</si>
  <si>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</si>
  <si>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</si>
  <si>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</si>
  <si>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</si>
  <si>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</si>
  <si>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</si>
  <si>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</si>
  <si>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</si>
  <si>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</si>
  <si>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</si>
  <si>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</si>
  <si>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</si>
  <si>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</si>
  <si>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</si>
  <si>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</si>
  <si>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</si>
  <si>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</si>
  <si>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</si>
  <si>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</si>
  <si>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</si>
  <si>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</si>
  <si>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</si>
  <si>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</si>
  <si>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</si>
  <si>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</si>
  <si>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</si>
  <si>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</si>
  <si>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</si>
  <si>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</si>
  <si>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</si>
  <si>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</si>
  <si>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</si>
  <si>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</si>
  <si>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</si>
  <si>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</si>
  <si>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</si>
  <si>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</si>
  <si>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</si>
  <si>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</si>
  <si>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</si>
  <si>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</si>
  <si>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</si>
  <si>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</si>
  <si>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</si>
  <si>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</si>
  <si>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</si>
  <si>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</si>
  <si>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</si>
  <si>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</si>
  <si>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</si>
  <si>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</si>
  <si>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</si>
  <si>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</si>
  <si>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</si>
  <si>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</si>
  <si>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</si>
  <si>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</si>
  <si>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</si>
  <si>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</si>
  <si>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</si>
  <si>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</si>
  <si>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</si>
  <si>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</si>
  <si>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</si>
  <si>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</si>
  <si>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</si>
  <si>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</si>
  <si>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</si>
  <si>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</si>
  <si>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</si>
  <si>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</si>
  <si>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</si>
  <si>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</si>
  <si>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</si>
  <si>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</si>
  <si>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</si>
  <si>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</si>
  <si>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</si>
  <si>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</si>
  <si>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</si>
  <si>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</si>
  <si>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</si>
  <si>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</si>
  <si>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</si>
  <si>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</si>
  <si>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</si>
  <si>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</si>
  <si>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</si>
  <si>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</si>
  <si>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</si>
  <si>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</si>
  <si>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</si>
  <si>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</si>
  <si>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</si>
  <si>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</si>
  <si>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</si>
  <si>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</si>
  <si>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</si>
  <si>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</si>
  <si>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</si>
  <si>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</si>
  <si>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</si>
  <si>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</si>
  <si>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</si>
  <si>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</si>
  <si>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</si>
  <si>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</si>
  <si>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</si>
  <si>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</si>
  <si>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</si>
  <si>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</si>
  <si>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</si>
  <si>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</si>
  <si>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</si>
  <si>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</si>
  <si>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</si>
  <si>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</si>
  <si>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</si>
  <si>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</si>
  <si>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</si>
  <si>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</si>
  <si>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</si>
  <si>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</si>
  <si>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</si>
  <si>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</si>
  <si>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</si>
  <si>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</si>
  <si>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</si>
  <si>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</si>
  <si>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</si>
  <si>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</si>
  <si>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</si>
  <si>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</si>
  <si>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</si>
  <si>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</si>
  <si>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</si>
  <si>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</si>
  <si>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</si>
  <si>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</si>
  <si>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</si>
  <si>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</si>
  <si>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</si>
  <si>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</si>
  <si>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</si>
  <si>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</si>
  <si>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</si>
  <si>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</si>
  <si>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</si>
  <si>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</si>
  <si>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</si>
  <si>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</si>
  <si>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</si>
  <si>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</si>
  <si>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</si>
  <si>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</si>
  <si>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</si>
  <si>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</si>
  <si>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</si>
  <si>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</si>
  <si>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</si>
  <si>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</si>
  <si>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</si>
  <si>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</si>
  <si>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</si>
  <si>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</si>
  <si>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</si>
  <si>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</si>
  <si>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</si>
  <si>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</si>
  <si>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</si>
  <si>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</si>
  <si>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</si>
  <si>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</si>
  <si>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</si>
  <si>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</si>
  <si>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</si>
  <si>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</si>
  <si>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</si>
  <si>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</si>
  <si>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</si>
  <si>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</si>
  <si>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</si>
  <si>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</si>
  <si>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</si>
  <si>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</si>
  <si>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</si>
  <si>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</si>
  <si>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</si>
  <si>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</si>
  <si>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</si>
  <si>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</si>
  <si>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</si>
  <si>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</si>
  <si>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</si>
  <si>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</si>
  <si>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</si>
  <si>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</si>
  <si>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</si>
  <si>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</si>
  <si>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</si>
  <si>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</si>
  <si>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</si>
  <si>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</si>
  <si>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</si>
  <si>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</si>
  <si>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</si>
  <si>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</si>
  <si>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</si>
  <si>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</si>
  <si>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</si>
  <si>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</si>
  <si>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</si>
  <si>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</si>
  <si>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</si>
  <si>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</si>
  <si>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</si>
  <si>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</si>
  <si>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</si>
  <si>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</si>
  <si>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</si>
  <si>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</si>
  <si>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</si>
  <si>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</si>
  <si>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</si>
  <si>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</si>
  <si>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</si>
  <si>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</si>
  <si>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</si>
  <si>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</si>
  <si>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</si>
  <si>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</si>
  <si>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</si>
  <si>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</si>
  <si>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</si>
  <si>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</si>
  <si>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</si>
  <si>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</si>
  <si>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</si>
  <si>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</si>
  <si>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</si>
  <si>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</si>
  <si>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</si>
  <si>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</si>
  <si>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</si>
  <si>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</si>
  <si>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</si>
  <si>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</si>
  <si>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</si>
  <si>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</si>
  <si>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</si>
  <si>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</si>
  <si>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</si>
  <si>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</si>
  <si>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</si>
  <si>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</si>
  <si>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</si>
  <si>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</si>
  <si>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</si>
  <si>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</si>
  <si>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</si>
  <si>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</si>
  <si>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</si>
  <si>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</si>
  <si>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</si>
  <si>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</si>
  <si>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</si>
  <si>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</si>
  <si>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</si>
  <si>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</si>
  <si>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</si>
  <si>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</si>
  <si>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</si>
  <si>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</si>
  <si>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</si>
  <si>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</si>
  <si>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</si>
  <si>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</si>
  <si>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</si>
  <si>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</si>
  <si>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</si>
  <si>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</si>
  <si>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</si>
  <si>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</si>
  <si>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</si>
  <si>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</si>
  <si>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</si>
  <si>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</si>
  <si>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</si>
  <si>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</si>
  <si>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</si>
  <si>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</si>
  <si>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</si>
  <si>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</si>
  <si>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</si>
  <si>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</si>
  <si>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</si>
  <si>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</si>
  <si>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</si>
  <si>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</si>
  <si>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</si>
  <si>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</si>
  <si>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</si>
  <si>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</si>
  <si>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</si>
  <si>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</si>
  <si>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</si>
  <si>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</si>
  <si>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</si>
  <si>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</si>
  <si>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</si>
  <si>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</si>
  <si>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</si>
  <si>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</si>
  <si>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</si>
  <si>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</si>
  <si>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</si>
  <si>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</si>
  <si>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</si>
  <si>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</si>
  <si>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</si>
  <si>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</si>
  <si>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</si>
  <si>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</si>
  <si>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</si>
  <si>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</si>
  <si>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</si>
  <si>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</si>
  <si>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</si>
  <si>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</si>
  <si>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</si>
  <si>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</si>
  <si>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</si>
  <si>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</si>
  <si>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</si>
  <si>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</si>
  <si>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</si>
  <si>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</si>
  <si>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</si>
  <si>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</si>
  <si>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</si>
  <si>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</si>
  <si>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</si>
  <si>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</si>
  <si>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</si>
  <si>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</si>
  <si>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</si>
  <si>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</si>
  <si>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</si>
  <si>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</si>
  <si>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</si>
  <si>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</si>
  <si>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</si>
  <si>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</si>
  <si>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</si>
  <si>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</si>
  <si>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</si>
  <si>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</si>
  <si>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</si>
  <si>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</si>
  <si>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</si>
  <si>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</si>
  <si>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</si>
  <si>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</si>
  <si>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</si>
  <si>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</si>
  <si>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</si>
  <si>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</si>
  <si>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</si>
  <si>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</si>
  <si>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</si>
  <si>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</si>
  <si>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</si>
  <si>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</si>
  <si>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</si>
  <si>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</si>
  <si>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</si>
  <si>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</si>
  <si>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</si>
  <si>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</si>
  <si>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</si>
  <si>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</si>
  <si>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</si>
  <si>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</si>
  <si>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</si>
  <si>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</si>
  <si>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</si>
  <si>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</si>
  <si>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</si>
  <si>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</si>
  <si>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</si>
  <si>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</si>
  <si>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</si>
  <si>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</si>
  <si>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</si>
  <si>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</si>
  <si>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</si>
  <si>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</si>
  <si>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</si>
  <si>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</si>
  <si>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</si>
  <si>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</si>
  <si>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</si>
  <si>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</si>
  <si>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</si>
  <si>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</si>
  <si>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</si>
  <si>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</si>
  <si>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</si>
  <si>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</si>
  <si>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</si>
  <si>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</si>
  <si>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</si>
  <si>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</si>
  <si>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</si>
  <si>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</si>
  <si>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</si>
  <si>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</si>
  <si>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</si>
  <si>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</si>
  <si>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</si>
  <si>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</si>
  <si>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</si>
  <si>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</si>
  <si>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</si>
  <si>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</si>
  <si>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</si>
  <si>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</si>
  <si>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</si>
  <si>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</si>
  <si>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</si>
  <si>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</si>
  <si>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</si>
  <si>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</si>
  <si>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</si>
  <si>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</si>
  <si>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</si>
  <si>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</si>
  <si>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</si>
  <si>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</si>
  <si>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</si>
  <si>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</si>
  <si>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</si>
  <si>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</si>
  <si>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</si>
  <si>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</si>
  <si>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</si>
  <si>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</si>
  <si>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</si>
  <si>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</si>
  <si>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</si>
  <si>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</si>
  <si>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</si>
  <si>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</si>
  <si>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</si>
  <si>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</si>
  <si>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</si>
  <si>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</si>
  <si>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</si>
  <si>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</si>
  <si>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</si>
  <si>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</si>
  <si>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</si>
  <si>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</si>
  <si>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</si>
  <si>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</si>
  <si>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</si>
  <si>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</si>
  <si>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</si>
  <si>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</si>
  <si>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</si>
  <si>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</si>
  <si>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</si>
  <si>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</si>
  <si>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</si>
  <si>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</si>
  <si>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</si>
  <si>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</si>
  <si>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</si>
  <si>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</si>
  <si>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</si>
  <si>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</si>
  <si>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</si>
  <si>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</si>
  <si>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</si>
  <si>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</si>
  <si>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</si>
  <si>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</si>
  <si>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</si>
  <si>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</si>
  <si>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</si>
  <si>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</si>
  <si>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</si>
  <si>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</si>
  <si>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</si>
  <si>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</si>
  <si>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</si>
  <si>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</si>
  <si>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</si>
  <si>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</si>
  <si>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</si>
  <si>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</si>
  <si>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</si>
  <si>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</si>
  <si>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</si>
  <si>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</si>
  <si>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</si>
  <si>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</si>
  <si>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</si>
  <si>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</si>
  <si>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</si>
  <si>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</si>
  <si>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</si>
  <si>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</si>
  <si>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</si>
  <si>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</si>
  <si>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</si>
  <si>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</si>
  <si>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</si>
  <si>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</si>
  <si>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</si>
  <si>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</si>
  <si>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</si>
  <si>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</si>
  <si>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</si>
  <si>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</si>
  <si>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</si>
  <si>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</si>
  <si>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</si>
  <si>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</si>
  <si>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</si>
  <si>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</si>
  <si>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</si>
  <si>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</si>
  <si>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</si>
  <si>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</si>
  <si>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</si>
  <si>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</si>
  <si>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</si>
  <si>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</si>
  <si>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</si>
  <si>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</si>
  <si>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</si>
  <si>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</si>
  <si>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</si>
  <si>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</si>
  <si>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</si>
  <si>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</si>
  <si>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</si>
  <si>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</si>
  <si>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</si>
  <si>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</si>
  <si>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</si>
  <si>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</si>
  <si>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</si>
  <si>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</si>
  <si>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</si>
  <si>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</si>
  <si>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</si>
  <si>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</si>
  <si>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</si>
  <si>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</si>
  <si>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</si>
  <si>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</si>
  <si>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</si>
  <si>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</si>
  <si>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</si>
  <si>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</si>
  <si>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</si>
  <si>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</si>
  <si>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</si>
  <si>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</si>
  <si>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</si>
  <si>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</si>
  <si>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</si>
  <si>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</si>
  <si>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</si>
  <si>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</si>
  <si>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</si>
  <si>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</si>
  <si>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</si>
  <si>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</si>
  <si>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</si>
  <si>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</si>
  <si>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</si>
  <si>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</si>
  <si>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</si>
  <si>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</si>
  <si>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</si>
  <si>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</si>
  <si>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</si>
  <si>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</si>
  <si>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</si>
  <si>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</si>
  <si>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</si>
  <si>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</si>
  <si>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</si>
  <si>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</si>
  <si>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</si>
  <si>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</si>
  <si>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</si>
  <si>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</si>
  <si>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</si>
  <si>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</si>
  <si>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</si>
  <si>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</si>
  <si>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</si>
  <si>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</si>
  <si>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</si>
  <si>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</si>
  <si>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</si>
  <si>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</si>
  <si>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</si>
  <si>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</si>
  <si>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</si>
  <si>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</si>
  <si>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</si>
  <si>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</si>
  <si>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</si>
  <si>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</si>
  <si>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</si>
  <si>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</si>
  <si>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</si>
  <si>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</si>
  <si>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</si>
  <si>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</si>
  <si>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</si>
  <si>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</si>
  <si>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</si>
  <si>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</si>
  <si>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</si>
  <si>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</si>
  <si>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</si>
  <si>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</si>
  <si>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</si>
  <si>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</si>
  <si>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</si>
  <si>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</si>
  <si>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</si>
  <si>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</si>
  <si>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</si>
  <si>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</si>
  <si>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</si>
  <si>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</si>
  <si>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</si>
  <si>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</si>
  <si>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</si>
  <si>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</si>
  <si>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</si>
  <si>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</si>
  <si>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</si>
  <si>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</si>
  <si>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</si>
  <si>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</si>
  <si>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</si>
  <si>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</si>
  <si>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</si>
  <si>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</si>
  <si>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</si>
  <si>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</si>
  <si>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</si>
  <si>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</si>
  <si>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</si>
  <si>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</si>
  <si>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</si>
  <si>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</si>
  <si>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</si>
  <si>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</si>
  <si>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</si>
  <si>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</si>
  <si>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</si>
  <si>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</si>
  <si>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</si>
  <si>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</si>
  <si>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</si>
  <si>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</si>
  <si>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</si>
  <si>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</si>
  <si>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</si>
  <si>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</si>
  <si>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</si>
  <si>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</si>
  <si>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</si>
  <si>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</si>
  <si>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</si>
  <si>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</si>
  <si>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</si>
  <si>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</si>
  <si>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</si>
  <si>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</si>
  <si>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</si>
  <si>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</si>
  <si>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</si>
  <si>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</si>
  <si>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</si>
  <si>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</si>
  <si>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</si>
  <si>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</si>
  <si>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</si>
  <si>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</si>
  <si>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</si>
  <si>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</si>
  <si>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</si>
  <si>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</si>
  <si>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</si>
  <si>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</si>
  <si>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</si>
  <si>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</si>
  <si>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</si>
  <si>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</si>
  <si>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</si>
  <si>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</si>
  <si>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</si>
  <si>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</si>
  <si>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</si>
  <si>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</si>
  <si>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</si>
  <si>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</si>
  <si>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</si>
  <si>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</si>
  <si>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</si>
  <si>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</si>
  <si>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</si>
  <si>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</si>
  <si>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</si>
  <si>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</si>
  <si>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</si>
  <si>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</si>
  <si>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</si>
  <si>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</si>
  <si>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</si>
  <si>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</si>
  <si>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</si>
  <si>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</si>
  <si>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</si>
  <si>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</si>
  <si>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</si>
  <si>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</si>
  <si>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</si>
  <si>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</si>
  <si>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</si>
  <si>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</si>
  <si>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</si>
  <si>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</si>
  <si>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</si>
  <si>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</si>
  <si>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</si>
  <si>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</si>
  <si>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</si>
  <si>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</si>
  <si>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</si>
  <si>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</si>
  <si>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</si>
  <si>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</si>
  <si>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</si>
  <si>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</si>
  <si>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</si>
  <si>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</si>
  <si>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</si>
  <si>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</si>
  <si>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</si>
  <si>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</si>
  <si>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</si>
  <si>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</si>
  <si>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</si>
  <si>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</si>
  <si>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</si>
  <si>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</si>
  <si>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</si>
  <si>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</si>
  <si>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</si>
  <si>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</si>
  <si>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</si>
  <si>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</si>
  <si>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</si>
  <si>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</si>
  <si>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</si>
  <si>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</si>
  <si>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</si>
  <si>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</si>
  <si>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</si>
  <si>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</si>
  <si>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</si>
  <si>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</si>
  <si>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</si>
  <si>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</si>
  <si>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</si>
  <si>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</si>
  <si>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</si>
  <si>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</si>
  <si>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</si>
  <si>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</si>
  <si>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</si>
  <si>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</si>
  <si>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</si>
  <si>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</si>
  <si>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</si>
  <si>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</si>
  <si>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</si>
  <si>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</si>
  <si>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</si>
  <si>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</si>
  <si>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</si>
  <si>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</si>
  <si>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</si>
  <si>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</si>
  <si>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</si>
  <si>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</si>
  <si>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</si>
  <si>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</si>
  <si>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</si>
  <si>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</si>
  <si>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</si>
  <si>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</si>
  <si>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</si>
  <si>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</si>
  <si>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</si>
  <si>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</si>
  <si>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</si>
  <si>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</si>
  <si>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</si>
  <si>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</si>
  <si>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</si>
  <si>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</si>
  <si>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</si>
  <si>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</si>
  <si>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</si>
  <si>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</si>
  <si>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</si>
  <si>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</si>
  <si>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</si>
  <si>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</si>
  <si>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</si>
  <si>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</si>
  <si>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</si>
  <si>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</si>
  <si>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</si>
  <si>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</si>
  <si>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</si>
  <si>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</si>
  <si>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</si>
  <si>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</si>
  <si>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</si>
  <si>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</si>
  <si>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</si>
  <si>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</si>
  <si>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</si>
  <si>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</si>
  <si>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</si>
  <si>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</si>
  <si>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</si>
  <si>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</si>
  <si>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</si>
  <si>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</si>
  <si>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</si>
  <si>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</si>
  <si>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</si>
  <si>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</si>
  <si>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</si>
  <si>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</si>
  <si>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</si>
  <si>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</si>
  <si>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</si>
  <si>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</si>
  <si>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</si>
  <si>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</si>
  <si>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</si>
  <si>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</si>
  <si>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</si>
  <si>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</si>
  <si>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</si>
  <si>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</si>
  <si>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</si>
  <si>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</si>
  <si>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</si>
  <si>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</si>
  <si>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</si>
  <si>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</si>
  <si>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</si>
  <si>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</si>
  <si>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</si>
  <si>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</si>
  <si>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</si>
  <si>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</si>
  <si>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</si>
  <si>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</si>
  <si>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</si>
  <si>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</si>
  <si>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</si>
  <si>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</si>
  <si>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</si>
  <si>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</si>
  <si>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</si>
  <si>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</si>
  <si>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</si>
  <si>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</si>
  <si>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</si>
  <si>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</si>
  <si>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</si>
  <si>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</si>
  <si>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</si>
  <si>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</si>
  <si>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</si>
  <si>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</si>
  <si>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</si>
  <si>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</si>
  <si>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</si>
  <si>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</si>
  <si>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</si>
  <si>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</si>
  <si>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</si>
  <si>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</si>
  <si>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</si>
  <si>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</si>
  <si>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</si>
  <si>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</si>
  <si>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</si>
  <si>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</si>
  <si>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</si>
  <si>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</si>
  <si>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</si>
  <si>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</si>
  <si>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</si>
  <si>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</si>
  <si>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</si>
  <si>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</si>
  <si>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</si>
  <si>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</si>
  <si>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</si>
  <si>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</si>
  <si>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</si>
  <si>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</si>
  <si>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</si>
  <si>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</si>
  <si>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</si>
  <si>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</si>
  <si>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</si>
  <si>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</si>
  <si>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</si>
  <si>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</si>
  <si>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</si>
  <si>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</si>
  <si>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</si>
  <si>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</si>
  <si>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</si>
  <si>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</si>
  <si>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</si>
  <si>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</si>
  <si>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</si>
  <si>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</si>
  <si>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</si>
  <si>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</si>
  <si>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</si>
  <si>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</si>
  <si>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</si>
  <si>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</si>
  <si>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</si>
  <si>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</si>
  <si>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</si>
  <si>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</si>
  <si>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</si>
  <si>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</si>
  <si>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</si>
  <si>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</si>
  <si>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</si>
  <si>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</si>
  <si>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</si>
  <si>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</si>
  <si>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</si>
  <si>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</si>
  <si>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</si>
  <si>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</si>
  <si>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</si>
  <si>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</si>
  <si>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</si>
  <si>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</si>
  <si>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</si>
  <si>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</si>
  <si>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</si>
  <si>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</si>
  <si>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</si>
  <si>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</si>
  <si>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</si>
  <si>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</si>
  <si>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</si>
  <si>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</si>
  <si>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</si>
  <si>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</si>
  <si>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</si>
  <si>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</si>
  <si>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</si>
  <si>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</si>
  <si>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</si>
  <si>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</si>
  <si>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</si>
  <si>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</si>
  <si>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</si>
  <si>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</si>
  <si>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</si>
  <si>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</si>
  <si>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</si>
  <si>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</si>
  <si>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</si>
  <si>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</si>
  <si>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</si>
  <si>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</si>
  <si>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</si>
  <si>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</si>
  <si>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</si>
  <si>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</si>
  <si>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</si>
  <si>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</si>
  <si>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</si>
  <si>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</si>
  <si>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</si>
  <si>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</si>
  <si>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</si>
  <si>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</si>
  <si>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</si>
  <si>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</si>
  <si>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</si>
  <si>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</si>
  <si>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</si>
  <si>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</si>
  <si>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</si>
  <si>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</si>
  <si>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</si>
  <si>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</si>
  <si>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</si>
  <si>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</si>
  <si>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</si>
  <si>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</si>
  <si>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</si>
  <si>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</si>
  <si>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</si>
  <si>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</si>
  <si>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</si>
  <si>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</si>
  <si>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</si>
  <si>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</si>
  <si>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</si>
  <si>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</si>
  <si>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</si>
  <si>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</si>
  <si>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</si>
  <si>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</si>
  <si>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</si>
  <si>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</si>
  <si>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</si>
  <si>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</si>
  <si>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</si>
  <si>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</si>
  <si>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</si>
  <si>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</si>
  <si>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</si>
  <si>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</si>
  <si>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</si>
  <si>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</si>
  <si>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</si>
  <si>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</si>
  <si>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</si>
  <si>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</si>
  <si>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</si>
  <si>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</si>
  <si>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</si>
  <si>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</si>
  <si>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</si>
  <si>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</si>
  <si>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</si>
  <si>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</si>
  <si>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</si>
  <si>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</si>
  <si>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</si>
  <si>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</si>
  <si>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</si>
  <si>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</si>
  <si>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</si>
  <si>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</si>
  <si>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</si>
  <si>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</si>
  <si>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</si>
  <si>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</si>
  <si>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</si>
  <si>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</si>
  <si>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</si>
  <si>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</si>
  <si>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</si>
  <si>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</si>
  <si>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</si>
  <si>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</si>
  <si>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</si>
  <si>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</si>
  <si>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</si>
  <si>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</si>
  <si>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</si>
  <si>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</si>
  <si>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</si>
  <si>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</si>
  <si>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</si>
  <si>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</si>
  <si>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</si>
  <si>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</si>
  <si>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</si>
  <si>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</si>
  <si>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</si>
  <si>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</si>
  <si>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</si>
  <si>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</si>
  <si>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</si>
  <si>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</si>
  <si>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</si>
  <si>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</si>
  <si>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</si>
  <si>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</si>
  <si>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</si>
  <si>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</si>
  <si>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</si>
  <si>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</si>
  <si>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</si>
  <si>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</si>
  <si>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</si>
  <si>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</si>
  <si>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</si>
  <si>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</si>
  <si>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</si>
  <si>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</si>
  <si>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</si>
  <si>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</si>
  <si>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</si>
  <si>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</si>
  <si>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</si>
  <si>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</si>
  <si>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</si>
  <si>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</si>
  <si>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</si>
  <si>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</si>
  <si>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</si>
  <si>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</si>
  <si>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</si>
  <si>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</si>
  <si>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</si>
  <si>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</si>
  <si>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</si>
  <si>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</si>
  <si>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</si>
  <si>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</si>
  <si>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</si>
  <si>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</si>
  <si>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</si>
  <si>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</si>
  <si>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</si>
  <si>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</si>
  <si>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</si>
  <si>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</si>
  <si>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</si>
  <si>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</si>
  <si>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</si>
  <si>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</si>
  <si>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</si>
  <si>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</si>
  <si>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</si>
  <si>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</si>
  <si>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</si>
  <si>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</si>
  <si>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</si>
  <si>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</si>
  <si>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</si>
  <si>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</si>
  <si>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</si>
  <si>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</si>
  <si>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</si>
  <si>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</si>
  <si>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</si>
  <si>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</si>
  <si>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</si>
  <si>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</si>
  <si>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</si>
  <si>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</si>
  <si>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</si>
  <si>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</si>
  <si>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</si>
  <si>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</si>
  <si>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</si>
  <si>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</si>
  <si>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</si>
  <si>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</si>
  <si>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</si>
  <si>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</si>
  <si>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</si>
  <si>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</si>
  <si>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</si>
  <si>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</si>
  <si>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</si>
  <si>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</si>
  <si>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</si>
  <si>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</si>
  <si>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</si>
  <si>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</si>
  <si>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</si>
  <si>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</si>
  <si>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</si>
  <si>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</si>
  <si>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</si>
  <si>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</si>
  <si>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</si>
  <si>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</si>
  <si>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</si>
  <si>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</si>
  <si>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</si>
  <si>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</si>
  <si>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</si>
  <si>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</si>
  <si>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</si>
  <si>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</si>
  <si>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</si>
  <si>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</si>
  <si>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</si>
  <si>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</si>
  <si>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</si>
  <si>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</si>
  <si>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</si>
  <si>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</si>
  <si>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</si>
  <si>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</si>
  <si>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</si>
  <si>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</si>
  <si>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</si>
  <si>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</si>
  <si>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</si>
  <si>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</si>
  <si>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</si>
  <si>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</si>
  <si>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</si>
  <si>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</si>
  <si>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</si>
  <si>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</si>
  <si>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</si>
  <si>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</si>
  <si>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</si>
  <si>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</si>
  <si>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</si>
  <si>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</si>
  <si>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</si>
  <si>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</si>
  <si>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</si>
  <si>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</si>
  <si>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</si>
  <si>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</si>
  <si>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</si>
  <si>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</si>
  <si>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</si>
  <si>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</si>
  <si>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</si>
  <si>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</si>
  <si>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</si>
  <si>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</si>
  <si>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</si>
  <si>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</si>
  <si>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</si>
  <si>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</si>
  <si>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</si>
  <si>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</si>
  <si>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</si>
  <si>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</si>
  <si>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</si>
  <si>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</si>
  <si>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</si>
  <si>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</si>
  <si>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</si>
  <si>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</si>
  <si>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</si>
  <si>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</si>
  <si>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</si>
  <si>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</si>
  <si>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</si>
  <si>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</si>
  <si>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</si>
  <si>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</si>
  <si>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</si>
  <si>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</si>
  <si>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</si>
  <si>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</si>
  <si>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</si>
  <si>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</si>
  <si>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</si>
  <si>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</si>
  <si>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</si>
  <si>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</si>
  <si>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</si>
  <si>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</si>
  <si>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</si>
  <si>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</si>
  <si>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</si>
  <si>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</si>
  <si>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</si>
  <si>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</si>
  <si>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</si>
  <si>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</si>
  <si>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</si>
  <si>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</si>
  <si>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</si>
  <si>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</si>
  <si>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</si>
  <si>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</si>
  <si>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</si>
  <si>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</si>
  <si>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</si>
  <si>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</si>
  <si>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</si>
  <si>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</si>
  <si>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</si>
  <si>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</si>
  <si>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</si>
  <si>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</si>
  <si>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</si>
  <si>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</si>
  <si>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</si>
  <si>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</si>
  <si>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</si>
  <si>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</si>
  <si>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</si>
  <si>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</si>
  <si>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</si>
  <si>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</si>
  <si>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</si>
  <si>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</si>
  <si>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</si>
  <si>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</si>
  <si>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</si>
  <si>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</si>
  <si>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</si>
  <si>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</si>
  <si>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</si>
  <si>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</si>
  <si>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</si>
  <si>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</si>
  <si>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</si>
  <si>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</si>
  <si>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</si>
  <si>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</si>
  <si>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</si>
  <si>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</si>
  <si>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</si>
  <si>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</si>
  <si>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</si>
  <si>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</si>
  <si>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</si>
  <si>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</si>
  <si>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</si>
  <si>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</si>
  <si>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</si>
  <si>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</si>
  <si>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</si>
  <si>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</si>
  <si>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</si>
  <si>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</si>
  <si>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</si>
  <si>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</si>
  <si>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</si>
  <si>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</si>
  <si>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</si>
  <si>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</si>
  <si>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</si>
  <si>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</si>
  <si>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</si>
  <si>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</si>
  <si>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</si>
  <si>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</si>
  <si>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</si>
  <si>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</si>
  <si>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</si>
  <si>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</si>
  <si>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</si>
  <si>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</si>
  <si>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</si>
  <si>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</si>
  <si>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</si>
  <si>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</si>
  <si>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</si>
  <si>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</si>
  <si>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</si>
  <si>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</si>
  <si>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</si>
  <si>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</si>
  <si>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</si>
  <si>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</si>
  <si>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</si>
  <si>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</si>
  <si>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</si>
  <si>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</si>
  <si>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</si>
  <si>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</si>
  <si>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</si>
  <si>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</si>
  <si>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</si>
  <si>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</si>
  <si>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</si>
  <si>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</si>
  <si>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</si>
  <si>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</si>
  <si>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</si>
  <si>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</si>
  <si>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</si>
  <si>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</si>
  <si>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</si>
  <si>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</si>
  <si>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</si>
  <si>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</si>
  <si>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</si>
  <si>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</si>
  <si>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</si>
  <si>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</si>
  <si>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</si>
  <si>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</si>
  <si>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</si>
  <si>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</si>
  <si>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</si>
  <si>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</si>
  <si>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</si>
  <si>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</si>
  <si>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</si>
  <si>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</si>
  <si>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</si>
  <si>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</si>
  <si>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</si>
  <si>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</si>
  <si>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</si>
  <si>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</si>
  <si>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</si>
  <si>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</si>
  <si>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</si>
  <si>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</si>
  <si>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</si>
  <si>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</si>
  <si>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</si>
  <si>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</si>
  <si>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</si>
  <si>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</si>
  <si>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</si>
  <si>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</si>
  <si>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</si>
  <si>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</si>
  <si>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</si>
  <si>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</si>
  <si>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</si>
  <si>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</si>
  <si>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</si>
  <si>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</si>
  <si>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</si>
  <si>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</si>
  <si>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</si>
  <si>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</si>
  <si>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</si>
  <si>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</si>
  <si>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</si>
  <si>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</si>
  <si>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</si>
  <si>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</si>
  <si>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</si>
  <si>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</si>
  <si>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</si>
  <si>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</si>
  <si>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</si>
  <si>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</si>
  <si>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</si>
  <si>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</si>
  <si>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</si>
  <si>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</si>
  <si>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</si>
  <si>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</si>
  <si>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</si>
  <si>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</si>
  <si>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</si>
  <si>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</si>
  <si>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</si>
  <si>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</si>
  <si>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</si>
  <si>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</si>
  <si>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</si>
  <si>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</si>
  <si>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</si>
  <si>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</si>
  <si>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</si>
  <si>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</si>
  <si>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</si>
  <si>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</si>
  <si>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</si>
  <si>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</si>
  <si>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</si>
  <si>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</si>
  <si>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</si>
  <si>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</si>
  <si>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</si>
  <si>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</si>
  <si>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</si>
  <si>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</si>
  <si>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</si>
  <si>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</si>
  <si>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</si>
  <si>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</si>
  <si>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</si>
  <si>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</si>
  <si>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</si>
  <si>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</si>
  <si>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</si>
  <si>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</si>
  <si>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</si>
  <si>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</si>
  <si>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</si>
  <si>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</si>
  <si>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</si>
  <si>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</si>
  <si>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</si>
  <si>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</si>
  <si>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</si>
  <si>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</si>
  <si>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</si>
  <si>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</si>
  <si>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</si>
  <si>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</si>
  <si>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</si>
  <si>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</si>
  <si>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</si>
  <si>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</si>
  <si>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</si>
  <si>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</si>
  <si>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</si>
  <si>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</si>
  <si>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</si>
  <si>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</si>
  <si>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</si>
  <si>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</si>
  <si>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</si>
  <si>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</si>
  <si>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</si>
  <si>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</si>
  <si>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</si>
  <si>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</si>
  <si>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</si>
  <si>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</si>
  <si>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</si>
  <si>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</si>
  <si>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</si>
  <si>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</si>
  <si>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</si>
  <si>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</si>
  <si>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</si>
  <si>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</si>
  <si>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</si>
  <si>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</si>
  <si>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</si>
  <si>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</si>
  <si>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</si>
  <si>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</si>
  <si>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</si>
  <si>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</si>
  <si>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</si>
  <si>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</si>
  <si>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</si>
  <si>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</si>
  <si>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</si>
  <si>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</si>
  <si>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</si>
  <si>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</si>
  <si>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</si>
  <si>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</si>
  <si>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</si>
  <si>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</si>
  <si>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</si>
  <si>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</si>
  <si>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</si>
  <si>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</si>
  <si>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</si>
  <si>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</si>
  <si>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</si>
  <si>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</si>
  <si>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</si>
  <si>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</si>
  <si>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</si>
  <si>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</si>
  <si>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</si>
  <si>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</si>
  <si>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</si>
  <si>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</si>
  <si>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</si>
  <si>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</si>
  <si>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</si>
  <si>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</si>
  <si>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</si>
  <si>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</si>
  <si>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</si>
  <si>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</si>
  <si>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</si>
  <si>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</si>
  <si>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</si>
  <si>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</si>
  <si>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</si>
  <si>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</si>
  <si>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</si>
  <si>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</si>
  <si>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</si>
  <si>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</si>
  <si>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</si>
  <si>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</si>
  <si>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</si>
  <si>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</si>
  <si>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</si>
  <si>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</si>
  <si>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</si>
  <si>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</si>
  <si>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</si>
  <si>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</si>
  <si>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</si>
  <si>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</si>
  <si>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</si>
  <si>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</si>
  <si>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</si>
  <si>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</si>
  <si>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</si>
  <si>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</si>
  <si>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</si>
  <si>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</si>
  <si>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</si>
  <si>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</si>
  <si>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</si>
  <si>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</si>
  <si>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</si>
  <si>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</si>
  <si>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</si>
  <si>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</si>
  <si>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</si>
  <si>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</si>
  <si>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</si>
  <si>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</si>
  <si>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</si>
  <si>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</si>
  <si>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</si>
  <si>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</si>
  <si>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</si>
  <si>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</si>
  <si>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</si>
  <si>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</si>
  <si>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</si>
  <si>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</si>
  <si>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</si>
  <si>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</si>
  <si>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</si>
  <si>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</si>
  <si>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</si>
  <si>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</si>
  <si>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</si>
  <si>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</si>
  <si>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</si>
  <si>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</si>
  <si>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</si>
  <si>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</si>
  <si>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</si>
  <si>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</si>
  <si>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</si>
  <si>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</si>
  <si>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</si>
  <si>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</si>
  <si>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</si>
  <si>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</si>
  <si>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</si>
  <si>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</si>
  <si>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</si>
  <si>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</si>
  <si>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</si>
  <si>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</si>
  <si>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</si>
  <si>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</si>
  <si>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</si>
  <si>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</si>
  <si>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</si>
  <si>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</si>
  <si>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</si>
  <si>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</si>
  <si>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</si>
  <si>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</si>
  <si>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</si>
  <si>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</si>
  <si>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</si>
  <si>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</si>
  <si>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</si>
  <si>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</si>
  <si>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</si>
  <si>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</si>
  <si>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</si>
  <si>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</si>
  <si>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</si>
  <si>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</si>
  <si>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</si>
  <si>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</si>
  <si>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</si>
  <si>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</si>
  <si>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</si>
  <si>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</si>
  <si>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</si>
  <si>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</si>
  <si>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</si>
  <si>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</si>
  <si>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</si>
  <si>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</si>
  <si>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</si>
  <si>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</si>
  <si>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</si>
  <si>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</si>
  <si>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</si>
  <si>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</si>
  <si>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</si>
  <si>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</si>
  <si>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</si>
  <si>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</si>
  <si>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</si>
  <si>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</si>
  <si>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</si>
  <si>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</si>
  <si>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</si>
  <si>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</si>
  <si>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</si>
  <si>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</si>
  <si>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</si>
  <si>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</si>
  <si>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</si>
  <si>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</si>
  <si>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</si>
  <si>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</si>
  <si>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</si>
  <si>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</si>
  <si>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</si>
  <si>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</si>
  <si>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</si>
  <si>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</si>
  <si>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</si>
  <si>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</si>
  <si>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</si>
  <si>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</si>
  <si>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</si>
  <si>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</si>
  <si>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</si>
  <si>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</si>
  <si>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</si>
  <si>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</si>
  <si>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</si>
  <si>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</si>
  <si>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</si>
  <si>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</si>
  <si>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</si>
  <si>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</si>
  <si>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</si>
  <si>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</si>
  <si>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</si>
  <si>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</si>
  <si>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</si>
  <si>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</si>
  <si>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</si>
  <si>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</si>
  <si>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</si>
  <si>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</si>
  <si>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</si>
  <si>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</si>
  <si>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</si>
  <si>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</si>
  <si>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</si>
  <si>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</si>
  <si>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</si>
  <si>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</si>
  <si>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</si>
  <si>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</si>
  <si>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</si>
  <si>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</si>
  <si>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</si>
  <si>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</si>
  <si>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</si>
  <si>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</si>
  <si>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</si>
  <si>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</si>
  <si>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</si>
  <si>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</si>
  <si>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</si>
  <si>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</si>
  <si>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</si>
  <si>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</si>
  <si>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</si>
  <si>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</si>
  <si>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</si>
  <si>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</si>
  <si>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</si>
  <si>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</si>
  <si>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</si>
  <si>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</si>
  <si>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</si>
  <si>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</si>
  <si>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</si>
  <si>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</si>
  <si>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</si>
  <si>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</si>
  <si>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</si>
  <si>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</si>
  <si>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</si>
  <si>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</si>
  <si>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</si>
  <si>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</si>
  <si>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</si>
  <si>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</si>
  <si>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</si>
  <si>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</si>
  <si>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</si>
  <si>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</si>
  <si>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</si>
  <si>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</si>
  <si>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</si>
  <si>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</si>
  <si>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</si>
  <si>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</si>
  <si>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</si>
  <si>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</si>
  <si>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</si>
  <si>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</si>
  <si>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</si>
  <si>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</si>
  <si>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</si>
  <si>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</si>
  <si>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</si>
  <si>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</si>
  <si>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</si>
  <si>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</si>
  <si>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</si>
  <si>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</si>
  <si>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</si>
  <si>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</si>
  <si>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</si>
  <si>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</si>
  <si>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</si>
  <si>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</si>
  <si>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</si>
  <si>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</si>
  <si>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</si>
  <si>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</si>
  <si>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</si>
  <si>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</si>
  <si>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</si>
  <si>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</si>
  <si>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</si>
  <si>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</si>
  <si>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</si>
  <si>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</si>
  <si>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</si>
  <si>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</si>
  <si>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</si>
  <si>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</si>
  <si>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</si>
  <si>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</si>
  <si>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</si>
  <si>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</si>
  <si>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</si>
  <si>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</si>
  <si>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</si>
  <si>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</si>
  <si>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</si>
  <si>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</si>
  <si>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</si>
  <si>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</si>
  <si>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</si>
  <si>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</si>
  <si>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</si>
  <si>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</si>
  <si>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</si>
  <si>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</si>
  <si>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</si>
  <si>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</si>
  <si>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</si>
  <si>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</si>
  <si>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</si>
  <si>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</si>
  <si>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</si>
  <si>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</si>
  <si>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</si>
  <si>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</si>
  <si>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</si>
  <si>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</si>
  <si>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</si>
  <si>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</si>
  <si>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</si>
  <si>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</si>
  <si>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</si>
  <si>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</si>
  <si>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</si>
  <si>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</si>
  <si>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</si>
  <si>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</si>
  <si>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</si>
  <si>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</si>
  <si>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</si>
  <si>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</si>
  <si>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</si>
  <si>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</si>
  <si>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</si>
  <si>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</si>
  <si>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</si>
  <si>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</si>
  <si>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</si>
  <si>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</si>
  <si>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</si>
  <si>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</si>
  <si>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</si>
  <si>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</si>
  <si>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</si>
  <si>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</si>
  <si>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</si>
  <si>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</si>
  <si>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</si>
  <si>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</si>
  <si>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</si>
  <si>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</si>
  <si>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</si>
  <si>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</si>
  <si>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</si>
  <si>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</si>
  <si>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</si>
  <si>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</si>
  <si>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</si>
  <si>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</si>
  <si>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</si>
  <si>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</si>
  <si>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</si>
  <si>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</si>
  <si>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</si>
  <si>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</si>
  <si>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</si>
  <si>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</si>
  <si>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</si>
  <si>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</si>
  <si>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</si>
  <si>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</si>
  <si>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</si>
  <si>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</si>
  <si>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</si>
  <si>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</si>
  <si>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</si>
  <si>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</si>
  <si>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</si>
  <si>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</si>
  <si>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</si>
  <si>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</si>
  <si>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</si>
  <si>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</si>
  <si>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</si>
  <si>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</si>
  <si>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</si>
  <si>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</si>
  <si>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</si>
  <si>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</si>
  <si>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</si>
  <si>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</si>
  <si>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</si>
  <si>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</si>
  <si>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</si>
  <si>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</si>
  <si>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</si>
  <si>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</si>
  <si>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</si>
  <si>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</si>
  <si>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</si>
  <si>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</si>
  <si>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</si>
  <si>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</si>
  <si>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</si>
  <si>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</si>
  <si>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</si>
  <si>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</si>
  <si>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</si>
  <si>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</si>
  <si>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</si>
  <si>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</si>
  <si>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</si>
  <si>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</si>
  <si>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</si>
  <si>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</si>
  <si>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</si>
  <si>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</si>
  <si>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</si>
  <si>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</si>
  <si>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</si>
  <si>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</si>
  <si>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</si>
  <si>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</si>
  <si>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</si>
  <si>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</si>
  <si>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</si>
  <si>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</si>
  <si>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</si>
  <si>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</si>
  <si>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</si>
  <si>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</si>
  <si>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</si>
  <si>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</si>
  <si>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</si>
  <si>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</si>
  <si>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</si>
  <si>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</si>
  <si>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</si>
  <si>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</si>
  <si>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</si>
  <si>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</si>
  <si>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</si>
  <si>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</si>
  <si>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</si>
  <si>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</si>
  <si>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</si>
  <si>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</si>
  <si>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</si>
  <si>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</si>
  <si>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</si>
  <si>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</si>
  <si>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</si>
  <si>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</si>
  <si>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</si>
  <si>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</si>
  <si>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</si>
  <si>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</si>
  <si>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</si>
  <si>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</si>
  <si>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</si>
  <si>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</si>
  <si>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</si>
  <si>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</si>
  <si>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</si>
  <si>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</si>
  <si>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</si>
  <si>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</si>
  <si>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</si>
  <si>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</si>
  <si>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</si>
  <si>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</si>
  <si>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</si>
  <si>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</si>
  <si>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</si>
  <si>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</si>
  <si>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</si>
  <si>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</si>
  <si>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</si>
  <si>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</si>
  <si>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</si>
  <si>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</si>
  <si>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</si>
  <si>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</si>
  <si>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</si>
  <si>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</si>
  <si>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</si>
  <si>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</si>
  <si>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</si>
  <si>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</si>
  <si>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</si>
  <si>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</si>
  <si>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</si>
  <si>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</si>
  <si>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</si>
  <si>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</si>
  <si>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</si>
  <si>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</si>
  <si>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</si>
  <si>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</si>
  <si>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</si>
  <si>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</si>
  <si>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</si>
  <si>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</si>
  <si>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</si>
  <si>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</si>
  <si>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</si>
  <si>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</si>
  <si>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</si>
  <si>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</si>
  <si>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</si>
  <si>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</si>
  <si>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</si>
  <si>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</si>
  <si>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</si>
  <si>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</si>
  <si>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</si>
  <si>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</si>
  <si>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</si>
  <si>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</si>
  <si>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</si>
  <si>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</si>
  <si>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</si>
  <si>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</si>
  <si>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</si>
  <si>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</si>
  <si>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</si>
  <si>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</si>
  <si>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</si>
  <si>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</si>
  <si>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</si>
  <si>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</si>
  <si>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</si>
  <si>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</si>
  <si>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</si>
  <si>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</si>
  <si>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</si>
  <si>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</si>
  <si>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</si>
  <si>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</si>
  <si>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</si>
  <si>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</si>
  <si>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</si>
  <si>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</si>
  <si>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</si>
  <si>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</si>
  <si>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</si>
  <si>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</si>
  <si>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</si>
  <si>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</si>
  <si>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</si>
  <si>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</si>
  <si>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</si>
  <si>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</si>
  <si>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</si>
  <si>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</si>
  <si>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</si>
  <si>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</si>
  <si>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</si>
  <si>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</si>
  <si>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</si>
  <si>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</si>
  <si>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</si>
  <si>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</si>
  <si>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</si>
  <si>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</si>
  <si>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</si>
  <si>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</si>
  <si>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</si>
  <si>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</si>
  <si>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</si>
  <si>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</si>
  <si>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</si>
  <si>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</si>
  <si>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</si>
  <si>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</si>
  <si>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</si>
  <si>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</si>
  <si>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</si>
  <si>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</si>
  <si>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</si>
  <si>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</si>
  <si>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</si>
  <si>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</si>
  <si>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</si>
  <si>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</si>
  <si>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</si>
  <si>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</si>
  <si>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</si>
  <si>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</si>
  <si>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</si>
  <si>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</si>
  <si>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</si>
  <si>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</si>
  <si>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</si>
  <si>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</si>
  <si>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</si>
  <si>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</si>
  <si>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</si>
  <si>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</si>
  <si>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</si>
  <si>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</si>
  <si>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</si>
  <si>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</si>
  <si>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</si>
  <si>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</si>
  <si>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</si>
  <si>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</si>
  <si>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</si>
  <si>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</si>
  <si>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</si>
  <si>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</si>
  <si>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</si>
  <si>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</si>
  <si>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</si>
  <si>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</si>
  <si>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</si>
  <si>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</si>
  <si>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</si>
  <si>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</si>
  <si>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</si>
  <si>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</si>
  <si>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</si>
  <si>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</si>
  <si>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</si>
  <si>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</si>
  <si>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</si>
  <si>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</si>
  <si>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</si>
  <si>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</si>
  <si>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</si>
  <si>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</si>
  <si>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</si>
  <si>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</si>
  <si>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</si>
  <si>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</si>
  <si>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</si>
  <si>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</si>
  <si>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</si>
  <si>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</si>
  <si>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</si>
  <si>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</si>
  <si>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</si>
  <si>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</si>
  <si>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</si>
  <si>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</si>
  <si>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</si>
  <si>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</si>
  <si>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</si>
  <si>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</si>
  <si>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</si>
  <si>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</si>
  <si>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</si>
  <si>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</si>
  <si>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</si>
  <si>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</si>
  <si>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</si>
  <si>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</si>
  <si>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</si>
  <si>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</si>
  <si>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</si>
  <si>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</si>
  <si>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</si>
  <si>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</si>
  <si>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</si>
  <si>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</si>
  <si>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</si>
  <si>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</si>
  <si>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</si>
  <si>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</si>
  <si>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</si>
  <si>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</si>
  <si>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</si>
  <si>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</si>
  <si>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</si>
  <si>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</si>
  <si>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</si>
  <si>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</si>
  <si>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</si>
  <si>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</si>
  <si>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</si>
  <si>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</si>
  <si>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</si>
  <si>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</si>
  <si>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</si>
  <si>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</si>
  <si>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</si>
  <si>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</si>
  <si>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</si>
  <si>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</si>
  <si>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</si>
  <si>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</si>
  <si>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</si>
  <si>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</si>
  <si>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</si>
  <si>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</si>
  <si>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</si>
  <si>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</si>
  <si>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</si>
  <si>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</si>
  <si>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</si>
  <si>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</si>
  <si>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</si>
  <si>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</si>
  <si>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</si>
  <si>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</si>
  <si>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</si>
  <si>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</si>
  <si>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</si>
  <si>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</si>
  <si>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</si>
  <si>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</si>
  <si>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</si>
  <si>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</si>
  <si>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</si>
  <si>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</si>
  <si>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</si>
  <si>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</si>
  <si>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</si>
  <si>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</si>
  <si>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</si>
  <si>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</si>
  <si>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</si>
  <si>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</si>
  <si>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</si>
  <si>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</si>
  <si>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</si>
  <si>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</si>
  <si>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</si>
  <si>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</si>
  <si>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</si>
  <si>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</si>
  <si>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</si>
  <si>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</si>
  <si>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</si>
  <si>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</si>
  <si>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</si>
  <si>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</si>
  <si>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</si>
  <si>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</si>
  <si>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</si>
  <si>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</si>
  <si>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</si>
  <si>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</si>
  <si>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</si>
  <si>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</si>
  <si>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</si>
  <si>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</si>
  <si>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</si>
  <si>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</si>
  <si>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</si>
  <si>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</si>
  <si>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</si>
  <si>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</si>
  <si>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</si>
  <si>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</si>
  <si>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</si>
  <si>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</si>
  <si>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</si>
  <si>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</si>
  <si>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</si>
  <si>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</si>
  <si>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</si>
  <si>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</si>
  <si>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</si>
  <si>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</si>
  <si>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</si>
  <si>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</si>
  <si>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</si>
  <si>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</si>
  <si>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</si>
  <si>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</si>
  <si>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</si>
  <si>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</si>
  <si>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</si>
  <si>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</si>
  <si>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</si>
  <si>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</si>
  <si>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</si>
  <si>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</si>
  <si>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</si>
  <si>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</si>
  <si>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</si>
  <si>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</si>
  <si>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</si>
  <si>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</si>
  <si>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</si>
  <si>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</si>
  <si>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</si>
  <si>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</si>
  <si>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</si>
  <si>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</si>
  <si>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</si>
  <si>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</si>
  <si>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</si>
  <si>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</si>
  <si>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</si>
  <si>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</si>
  <si>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</si>
  <si>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</si>
  <si>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</si>
  <si>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</si>
  <si>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</si>
  <si>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</si>
  <si>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</si>
  <si>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</si>
  <si>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</si>
  <si>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</si>
  <si>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</si>
  <si>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</si>
  <si>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</si>
  <si>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</si>
  <si>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</si>
  <si>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</si>
  <si>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</si>
  <si>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</si>
  <si>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</si>
  <si>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</si>
  <si>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</si>
  <si>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</si>
  <si>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</si>
  <si>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</si>
  <si>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</si>
  <si>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</si>
  <si>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</si>
  <si>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</si>
  <si>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</si>
  <si>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</si>
  <si>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</si>
  <si>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</si>
  <si>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</si>
  <si>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</si>
  <si>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</si>
  <si>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</si>
  <si>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</si>
  <si>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</si>
  <si>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</si>
  <si>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</si>
  <si>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</si>
  <si>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</si>
  <si>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</si>
  <si>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</si>
  <si>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</si>
  <si>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</si>
  <si>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</si>
  <si>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</si>
  <si>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</si>
  <si>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</si>
  <si>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</si>
  <si>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</si>
  <si>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</si>
  <si>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</si>
  <si>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</si>
  <si>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</si>
  <si>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</si>
  <si>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</si>
  <si>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</si>
  <si>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</si>
  <si>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</si>
  <si>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</si>
  <si>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</si>
  <si>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</si>
  <si>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</si>
  <si>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</si>
  <si>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</si>
  <si>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</si>
  <si>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</si>
  <si>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</si>
  <si>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</si>
  <si>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</si>
  <si>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</si>
  <si>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</si>
  <si>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</si>
  <si>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</si>
  <si>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</si>
  <si>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</si>
  <si>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</si>
  <si>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</si>
  <si>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</si>
  <si>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</si>
  <si>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</si>
  <si>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</si>
  <si>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</si>
  <si>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</si>
  <si>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</si>
  <si>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</si>
  <si>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</si>
  <si>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</si>
  <si>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</si>
  <si>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</si>
  <si>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</si>
  <si>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</si>
  <si>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</si>
  <si>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</si>
  <si>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</si>
  <si>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</si>
  <si>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</si>
  <si>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</si>
  <si>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</si>
  <si>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</si>
  <si>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</si>
  <si>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</si>
  <si>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</si>
  <si>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</si>
  <si>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</si>
  <si>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</si>
  <si>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</si>
  <si>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</si>
  <si>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</si>
  <si>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</si>
  <si>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</si>
  <si>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</si>
  <si>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</si>
  <si>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</si>
  <si>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</si>
  <si>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</si>
  <si>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</si>
  <si>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</si>
  <si>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</si>
  <si>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</si>
  <si>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</si>
  <si>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</si>
  <si>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</si>
  <si>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</si>
  <si>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</si>
  <si>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</si>
  <si>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</si>
  <si>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</si>
  <si>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</si>
  <si>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</si>
  <si>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</si>
  <si>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</si>
  <si>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</si>
  <si>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</si>
  <si>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</si>
  <si>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</si>
  <si>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</si>
  <si>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</si>
  <si>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</si>
  <si>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</si>
  <si>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</si>
  <si>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</si>
  <si>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</si>
  <si>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</si>
  <si>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</si>
  <si>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</si>
  <si>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</si>
  <si>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</si>
  <si>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</si>
  <si>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</si>
  <si>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</si>
  <si>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</si>
  <si>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</si>
  <si>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</si>
  <si>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</si>
  <si>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</si>
  <si>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</si>
  <si>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</si>
  <si>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</si>
  <si>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</si>
  <si>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</si>
  <si>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</si>
  <si>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</si>
  <si>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</si>
  <si>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</si>
  <si>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</si>
  <si>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</si>
  <si>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</si>
  <si>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</si>
  <si>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</si>
  <si>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</si>
  <si>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</si>
  <si>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</si>
  <si>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</si>
  <si>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</si>
  <si>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</si>
  <si>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</si>
  <si>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</si>
  <si>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</si>
  <si>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</si>
  <si>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</si>
  <si>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</si>
  <si>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</si>
  <si>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</si>
  <si>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</si>
  <si>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</si>
  <si>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</si>
  <si>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</si>
  <si>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</si>
  <si>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</si>
  <si>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</si>
  <si>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</si>
  <si>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</si>
  <si>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</si>
  <si>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</si>
  <si>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</si>
  <si>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</si>
  <si>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</si>
  <si>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</si>
  <si>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</si>
  <si>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</si>
  <si>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</si>
  <si>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</si>
  <si>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</si>
  <si>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</si>
  <si>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</si>
  <si>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</si>
  <si>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</si>
  <si>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</si>
  <si>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</si>
  <si>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</si>
  <si>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</si>
  <si>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</si>
  <si>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</si>
  <si>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</si>
  <si>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</si>
  <si>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</si>
  <si>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</si>
  <si>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</si>
  <si>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</si>
  <si>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</si>
  <si>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</si>
  <si>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</si>
  <si>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</si>
  <si>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</si>
  <si>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</si>
  <si>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</si>
  <si>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</si>
  <si>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</si>
  <si>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</si>
  <si>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</si>
  <si>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</si>
  <si>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</si>
  <si>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</si>
  <si>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</si>
  <si>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</si>
  <si>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</si>
  <si>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</si>
  <si>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</si>
  <si>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</si>
  <si>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</si>
  <si>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</si>
  <si>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</si>
  <si>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</si>
  <si>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</si>
  <si>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</si>
  <si>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</si>
  <si>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</si>
  <si>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</si>
  <si>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</si>
  <si>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</si>
  <si>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</si>
  <si>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</si>
  <si>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</si>
  <si>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</si>
  <si>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</si>
  <si>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</si>
  <si>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</si>
  <si>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</si>
  <si>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</si>
  <si>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</si>
  <si>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</si>
  <si>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</si>
  <si>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</si>
  <si>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</si>
  <si>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</si>
  <si>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</si>
  <si>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</si>
  <si>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</si>
  <si>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</si>
  <si>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</si>
  <si>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</si>
  <si>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</si>
  <si>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</si>
  <si>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</si>
  <si>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</si>
  <si>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</si>
  <si>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</si>
  <si>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</si>
  <si>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</si>
  <si>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</si>
  <si>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</si>
  <si>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</si>
  <si>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</si>
  <si>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</si>
  <si>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</si>
  <si>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</si>
  <si>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</si>
  <si>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</si>
  <si>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</si>
  <si>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</si>
  <si>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</si>
  <si>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</si>
  <si>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</si>
  <si>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</si>
  <si>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</si>
  <si>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</si>
  <si>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</si>
  <si>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</si>
  <si>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</si>
  <si>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</si>
  <si>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</si>
  <si>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</si>
  <si>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</si>
  <si>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</si>
  <si>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</si>
  <si>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</si>
  <si>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</si>
  <si>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</si>
  <si>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</si>
  <si>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</si>
  <si>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</si>
  <si>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</si>
  <si>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</si>
  <si>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</si>
  <si>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</si>
  <si>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</si>
  <si>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</si>
  <si>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</si>
  <si>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</si>
  <si>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</si>
  <si>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</si>
  <si>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</si>
  <si>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</si>
  <si>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</si>
  <si>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</si>
  <si>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</si>
  <si>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</si>
  <si>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</si>
  <si>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</si>
  <si>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</si>
  <si>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</si>
  <si>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</si>
  <si>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</si>
  <si>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</si>
  <si>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</si>
  <si>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</si>
  <si>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</si>
  <si>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</si>
  <si>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</si>
  <si>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</si>
  <si>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</si>
  <si>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</si>
  <si>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</si>
  <si>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</si>
  <si>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</si>
  <si>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</si>
  <si>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</si>
  <si>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</si>
  <si>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</si>
  <si>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</si>
  <si>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</si>
  <si>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</si>
  <si>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</si>
  <si>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</si>
  <si>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</si>
  <si>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</si>
  <si>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</si>
  <si>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</si>
  <si>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</si>
  <si>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</si>
  <si>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</si>
  <si>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</si>
  <si>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</si>
  <si>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</si>
  <si>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</si>
  <si>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</si>
  <si>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</si>
  <si>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</si>
  <si>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</si>
  <si>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</si>
  <si>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</si>
  <si>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</si>
  <si>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</si>
  <si>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</si>
  <si>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</si>
  <si>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</si>
  <si>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</si>
  <si>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</si>
  <si>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</si>
  <si>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</si>
  <si>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</si>
  <si>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</si>
  <si>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</si>
  <si>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</si>
  <si>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</si>
  <si>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</si>
  <si>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</si>
  <si>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</si>
  <si>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</si>
  <si>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</si>
  <si>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</si>
  <si>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</si>
  <si>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</si>
  <si>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</si>
  <si>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</si>
  <si>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</si>
  <si>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</si>
  <si>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</si>
  <si>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</si>
  <si>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</si>
  <si>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</si>
  <si>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</si>
  <si>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</si>
  <si>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</si>
  <si>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</si>
  <si>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</si>
  <si>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</si>
  <si>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</si>
  <si>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</si>
  <si>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</si>
  <si>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</si>
  <si>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</si>
  <si>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</si>
  <si>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</si>
  <si>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</si>
  <si>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</si>
  <si>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</si>
  <si>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</si>
  <si>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</si>
  <si>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</si>
  <si>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</si>
  <si>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</si>
  <si>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</si>
  <si>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</si>
  <si>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</si>
  <si>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</si>
  <si>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</si>
  <si>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</si>
  <si>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</si>
  <si>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</si>
  <si>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</si>
  <si>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</si>
  <si>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</si>
  <si>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</si>
  <si>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</si>
  <si>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</si>
  <si>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</si>
  <si>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</si>
  <si>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</si>
  <si>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</si>
  <si>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</si>
  <si>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</si>
  <si>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</si>
  <si>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</si>
  <si>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</si>
  <si>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</si>
  <si>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</si>
  <si>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</si>
  <si>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</si>
  <si>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</si>
  <si>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</si>
  <si>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</si>
  <si>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</si>
  <si>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</si>
  <si>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</si>
  <si>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</si>
  <si>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</si>
  <si>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</si>
  <si>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</si>
  <si>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</si>
  <si>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</si>
  <si>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</si>
  <si>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</si>
  <si>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</si>
  <si>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</si>
  <si>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</si>
  <si>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</si>
  <si>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</si>
  <si>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</si>
  <si>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</si>
  <si>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</si>
  <si>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</si>
  <si>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</si>
  <si>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</si>
  <si>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</si>
  <si>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</si>
  <si>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</si>
  <si>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</si>
  <si>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</si>
  <si>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</si>
  <si>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</si>
  <si>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</si>
  <si>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</si>
  <si>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</si>
  <si>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</si>
  <si>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</si>
  <si>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</si>
  <si>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</si>
  <si>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</si>
  <si>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</si>
  <si>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</si>
  <si>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</si>
  <si>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</si>
  <si>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</si>
  <si>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</si>
  <si>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</si>
  <si>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</si>
  <si>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</si>
  <si>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</si>
  <si>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</si>
  <si>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</si>
  <si>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</si>
  <si>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</si>
  <si>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</si>
  <si>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</si>
  <si>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</si>
  <si>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</si>
  <si>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</si>
  <si>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</si>
  <si>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</si>
  <si>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</si>
  <si>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</si>
  <si>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</si>
  <si>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</si>
  <si>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</si>
  <si>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</si>
  <si>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</si>
  <si>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</si>
  <si>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</si>
  <si>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</si>
  <si>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</si>
  <si>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</si>
  <si>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</si>
  <si>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</si>
  <si>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</si>
  <si>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</si>
  <si>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</si>
  <si>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</si>
  <si>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</si>
  <si>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</si>
  <si>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</si>
  <si>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</si>
  <si>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</si>
  <si>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</si>
  <si>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</si>
  <si>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</si>
  <si>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</si>
  <si>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</si>
  <si>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</si>
  <si>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</si>
  <si>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</si>
  <si>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</si>
  <si>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</si>
  <si>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</si>
  <si>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</si>
  <si>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</si>
  <si>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</si>
  <si>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</si>
  <si>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</si>
  <si>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</si>
  <si>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</si>
  <si>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</si>
  <si>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</si>
  <si>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</si>
  <si>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</si>
  <si>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</si>
  <si>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</si>
  <si>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</si>
  <si>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</si>
  <si>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</si>
  <si>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</si>
  <si>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</si>
  <si>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</si>
  <si>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</si>
  <si>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</si>
  <si>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</si>
  <si>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</si>
  <si>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</si>
  <si>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</si>
  <si>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</si>
  <si>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</si>
  <si>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</si>
  <si>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</si>
  <si>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</si>
  <si>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</si>
  <si>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</si>
  <si>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</si>
  <si>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</si>
  <si>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</si>
  <si>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</si>
  <si>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</si>
  <si>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</si>
  <si>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</si>
  <si>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</si>
  <si>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</si>
  <si>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</si>
  <si>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</si>
  <si>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</si>
  <si>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</si>
  <si>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</si>
  <si>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</si>
  <si>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</si>
  <si>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</si>
  <si>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</si>
  <si>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</si>
  <si>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</si>
  <si>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</si>
  <si>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</si>
  <si>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</si>
  <si>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</si>
  <si>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</si>
  <si>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</si>
  <si>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</si>
  <si>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</si>
  <si>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</si>
  <si>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</si>
  <si>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</si>
  <si>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</si>
  <si>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</si>
  <si>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</si>
  <si>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</si>
  <si>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</si>
  <si>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</si>
  <si>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</si>
  <si>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</si>
  <si>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</si>
  <si>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</si>
  <si>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</si>
  <si>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</si>
  <si>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</si>
  <si>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</si>
  <si>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</si>
  <si>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</si>
  <si>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</si>
  <si>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</si>
  <si>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</si>
  <si>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</si>
  <si>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</si>
  <si>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</si>
  <si>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</si>
  <si>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</si>
  <si>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</si>
  <si>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</si>
  <si>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</si>
  <si>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</si>
  <si>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</si>
  <si>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</si>
  <si>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</si>
  <si>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</si>
  <si>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</si>
  <si>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</si>
  <si>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</si>
  <si>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</si>
  <si>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</si>
  <si>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</si>
  <si>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</si>
  <si>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</si>
  <si>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</si>
  <si>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</si>
  <si>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</si>
  <si>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</si>
  <si>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</si>
  <si>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</si>
  <si>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</si>
  <si>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</si>
  <si>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</si>
  <si>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</si>
  <si>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</si>
  <si>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</si>
  <si>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</si>
  <si>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</si>
  <si>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</si>
  <si>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</si>
  <si>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</si>
  <si>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</si>
  <si>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</si>
  <si>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</si>
  <si>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</si>
  <si>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</si>
  <si>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</si>
  <si>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</si>
  <si>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</si>
  <si>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</si>
  <si>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</si>
  <si>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</si>
  <si>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</si>
  <si>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</si>
  <si>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</si>
  <si>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</si>
  <si>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</si>
  <si>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</si>
  <si>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</si>
  <si>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</si>
  <si>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</si>
  <si>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</si>
  <si>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</si>
  <si>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</si>
  <si>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</si>
  <si>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</si>
  <si>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</si>
  <si>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</si>
  <si>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</si>
  <si>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</si>
  <si>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</si>
  <si>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</si>
  <si>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</si>
  <si>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</si>
  <si>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</si>
  <si>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</si>
  <si>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</si>
  <si>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</si>
  <si>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</si>
  <si>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</si>
  <si>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</si>
  <si>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</si>
  <si>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</si>
  <si>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</si>
  <si>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</si>
  <si>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</si>
  <si>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</si>
  <si>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</si>
  <si>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</si>
  <si>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</si>
  <si>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</si>
  <si>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</si>
  <si>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</si>
  <si>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</si>
  <si>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</si>
  <si>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</si>
  <si>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</si>
  <si>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</si>
  <si>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</si>
  <si>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</si>
  <si>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</si>
  <si>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</si>
  <si>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</si>
  <si>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</si>
  <si>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</si>
  <si>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</si>
  <si>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</si>
  <si>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</si>
  <si>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</si>
  <si>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</si>
  <si>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</si>
  <si>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</si>
  <si>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</si>
  <si>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</si>
  <si>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</si>
  <si>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</si>
  <si>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</si>
  <si>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</si>
  <si>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</si>
  <si>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</si>
  <si>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</si>
  <si>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</si>
  <si>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</si>
  <si>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</si>
  <si>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</si>
  <si>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</si>
  <si>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</si>
  <si>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</si>
  <si>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</si>
  <si>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</si>
  <si>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</si>
  <si>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</si>
  <si>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</si>
  <si>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</si>
  <si>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</si>
  <si>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</si>
  <si>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</si>
  <si>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</si>
  <si>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</si>
  <si>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</si>
  <si>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</si>
  <si>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</si>
  <si>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</si>
  <si>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</si>
  <si>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</si>
  <si>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</si>
  <si>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</si>
  <si>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</si>
  <si>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</si>
  <si>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</si>
  <si>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</si>
  <si>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</si>
  <si>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</si>
  <si>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</si>
  <si>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</si>
  <si>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</si>
  <si>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</si>
  <si>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</si>
  <si>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</si>
  <si>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</si>
  <si>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</si>
  <si>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</si>
  <si>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</si>
  <si>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</si>
  <si>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</si>
  <si>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</si>
  <si>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</si>
  <si>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</si>
  <si>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</si>
  <si>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</si>
  <si>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</si>
  <si>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</si>
  <si>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</si>
  <si>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</si>
  <si>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</si>
  <si>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</si>
  <si>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</si>
  <si>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</si>
  <si>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</si>
  <si>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</si>
  <si>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</si>
  <si>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</si>
  <si>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</si>
  <si>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</si>
  <si>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</si>
  <si>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</si>
  <si>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</si>
  <si>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</si>
  <si>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</si>
  <si>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</si>
  <si>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</si>
  <si>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</si>
  <si>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</si>
  <si>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</si>
  <si>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</si>
  <si>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</si>
  <si>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</si>
  <si>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</si>
  <si>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</si>
  <si>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</si>
  <si>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</si>
  <si>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</si>
  <si>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</si>
  <si>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</si>
  <si>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</si>
  <si>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</si>
  <si>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</si>
  <si>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</si>
  <si>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</si>
  <si>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</si>
  <si>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</si>
  <si>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</si>
  <si>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</si>
  <si>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</si>
  <si>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</si>
  <si>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</si>
  <si>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</si>
  <si>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</si>
  <si>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</si>
  <si>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</si>
  <si>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</si>
  <si>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</si>
  <si>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</si>
  <si>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</si>
  <si>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</si>
  <si>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</si>
  <si>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</si>
  <si>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</si>
  <si>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</si>
  <si>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</si>
  <si>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</si>
  <si>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</si>
  <si>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</si>
  <si>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</si>
  <si>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</si>
  <si>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</si>
  <si>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</si>
  <si>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</si>
  <si>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</si>
  <si>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</si>
  <si>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</si>
  <si>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</si>
  <si>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</si>
  <si>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</si>
  <si>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</si>
  <si>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</si>
  <si>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</si>
  <si>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</si>
  <si>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</si>
  <si>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</si>
  <si>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</si>
  <si>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</si>
  <si>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</si>
  <si>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</si>
  <si>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</si>
  <si>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</si>
  <si>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</si>
  <si>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</si>
  <si>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</si>
  <si>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</si>
  <si>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</si>
  <si>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</si>
  <si>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</si>
  <si>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</si>
  <si>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</si>
  <si>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</si>
  <si>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</si>
  <si>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</si>
  <si>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</si>
  <si>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</si>
  <si>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</si>
  <si>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</si>
  <si>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</si>
  <si>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</si>
  <si>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</si>
  <si>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</si>
  <si>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</si>
  <si>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</si>
  <si>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</si>
  <si>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</si>
  <si>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</si>
  <si>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</si>
  <si>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</si>
  <si>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</si>
  <si>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</si>
  <si>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</si>
  <si>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</si>
  <si>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</si>
  <si>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</si>
  <si>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</si>
  <si>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</si>
  <si>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</si>
  <si>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</si>
  <si>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</si>
  <si>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</si>
  <si>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</si>
  <si>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</si>
  <si>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</si>
  <si>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</si>
  <si>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</si>
  <si>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</si>
  <si>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</si>
  <si>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</si>
  <si>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</si>
  <si>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</si>
  <si>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</si>
  <si>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</si>
  <si>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</si>
  <si>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</si>
  <si>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</si>
  <si>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</si>
  <si>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</si>
  <si>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</si>
  <si>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</si>
  <si>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</si>
  <si>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</si>
  <si>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</si>
  <si>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</si>
  <si>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</si>
  <si>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</si>
  <si>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</si>
  <si>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</si>
  <si>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</si>
  <si>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</si>
  <si>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</si>
  <si>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</si>
  <si>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</si>
  <si>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</si>
  <si>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</si>
  <si>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</si>
  <si>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</si>
  <si>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</si>
  <si>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</si>
  <si>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</si>
  <si>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</si>
  <si>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</si>
  <si>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</si>
  <si>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</si>
  <si>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</si>
  <si>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</si>
  <si>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</si>
  <si>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</si>
  <si>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</si>
  <si>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</si>
  <si>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</si>
  <si>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</si>
  <si>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</si>
  <si>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</si>
  <si>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</si>
  <si>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</si>
  <si>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</si>
  <si>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</si>
  <si>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</si>
  <si>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</si>
  <si>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</si>
  <si>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</si>
  <si>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</si>
  <si>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</si>
  <si>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</si>
  <si>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</si>
  <si>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</si>
  <si>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</si>
  <si>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</si>
  <si>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</si>
  <si>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</si>
  <si>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</si>
  <si>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</si>
  <si>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</si>
  <si>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</si>
  <si>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</si>
  <si>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</si>
  <si>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</si>
  <si>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</si>
  <si>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</si>
  <si>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</si>
  <si>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</si>
  <si>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</si>
  <si>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</si>
  <si>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</si>
  <si>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</si>
  <si>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</si>
  <si>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</si>
  <si>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</si>
  <si>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</si>
  <si>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</si>
  <si>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</si>
  <si>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</si>
  <si>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</si>
  <si>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</si>
  <si>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</si>
  <si>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</si>
  <si>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</si>
  <si>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</si>
  <si>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</si>
  <si>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</si>
  <si>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</si>
  <si>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</si>
  <si>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</si>
  <si>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</si>
  <si>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</si>
  <si>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</si>
  <si>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</si>
  <si>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</si>
  <si>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</si>
  <si>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</si>
  <si>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</si>
  <si>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</si>
  <si>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</si>
  <si>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</si>
  <si>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</si>
  <si>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</si>
  <si>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</si>
  <si>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</si>
  <si>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</si>
  <si>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</si>
  <si>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</si>
  <si>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</si>
  <si>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</si>
  <si>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</si>
  <si>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</si>
  <si>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</si>
  <si>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</si>
  <si>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</si>
  <si>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</si>
  <si>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</si>
  <si>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</si>
  <si>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</si>
  <si>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</si>
  <si>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</si>
  <si>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</si>
  <si>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</si>
  <si>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</si>
  <si>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</si>
  <si>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</si>
  <si>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</si>
  <si>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</si>
  <si>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</si>
  <si>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</si>
  <si>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</si>
  <si>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</si>
  <si>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</si>
  <si>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</si>
  <si>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</si>
  <si>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</si>
  <si>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</si>
  <si>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</si>
  <si>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</si>
  <si>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</si>
  <si>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</si>
  <si>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</si>
  <si>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</si>
  <si>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</si>
  <si>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</si>
  <si>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</si>
  <si>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</si>
  <si>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</si>
  <si>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</si>
  <si>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</si>
  <si>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</si>
  <si>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</si>
  <si>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</si>
  <si>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</si>
  <si>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</si>
  <si>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</si>
  <si>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</si>
  <si>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</si>
  <si>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</si>
  <si>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</si>
  <si>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</si>
  <si>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</si>
  <si>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</si>
  <si>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</si>
  <si>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</si>
  <si>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</si>
  <si>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</si>
  <si>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</si>
  <si>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</si>
  <si>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</si>
  <si>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</si>
  <si>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</si>
  <si>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</si>
  <si>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</si>
  <si>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</si>
  <si>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</si>
  <si>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</si>
  <si>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</si>
  <si>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</si>
  <si>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</si>
  <si>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</si>
  <si>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</si>
  <si>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</si>
  <si>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</si>
  <si>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</si>
  <si>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</si>
  <si>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</si>
  <si>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</si>
  <si>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</si>
  <si>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</si>
  <si>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</si>
  <si>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</si>
  <si>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</si>
  <si>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</si>
  <si>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</si>
  <si>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</si>
  <si>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</si>
  <si>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</si>
  <si>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</si>
  <si>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</si>
  <si>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</si>
  <si>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</si>
  <si>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</si>
  <si>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</si>
  <si>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</si>
  <si>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</si>
  <si>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</si>
  <si>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</si>
  <si>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</si>
  <si>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</si>
  <si>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</si>
  <si>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</si>
  <si>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</si>
  <si>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</si>
  <si>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</si>
  <si>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</si>
  <si>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</si>
  <si>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</si>
  <si>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</si>
  <si>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</si>
  <si>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</si>
  <si>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</si>
  <si>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</si>
  <si>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</si>
  <si>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</si>
  <si>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</si>
  <si>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</si>
  <si>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</si>
  <si>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</si>
  <si>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</si>
  <si>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</si>
  <si>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</si>
  <si>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</si>
  <si>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</si>
  <si>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</si>
  <si>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</si>
  <si>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</si>
  <si>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</si>
  <si>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</si>
  <si>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</si>
  <si>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</si>
  <si>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</si>
  <si>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</si>
  <si>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</si>
  <si>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</si>
  <si>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</si>
  <si>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</si>
  <si>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</si>
  <si>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</si>
  <si>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</si>
  <si>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</si>
  <si>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</si>
  <si>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</si>
  <si>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</si>
  <si>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</si>
  <si>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</si>
  <si>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</si>
  <si>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</si>
  <si>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</si>
  <si>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</si>
  <si>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</si>
  <si>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</si>
  <si>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</si>
  <si>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</si>
  <si>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</si>
  <si>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</si>
  <si>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</si>
  <si>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</si>
  <si>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</si>
  <si>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</si>
  <si>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</si>
  <si>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</si>
  <si>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</si>
  <si>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</si>
  <si>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</si>
  <si>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</si>
  <si>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</si>
  <si>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</si>
  <si>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</si>
  <si>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</si>
  <si>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</si>
  <si>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</si>
  <si>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</si>
  <si>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</si>
  <si>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</si>
  <si>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</si>
  <si>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</si>
  <si>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</si>
  <si>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</si>
  <si>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</si>
  <si>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</si>
  <si>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</si>
  <si>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</si>
  <si>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</si>
  <si>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</si>
  <si>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</si>
  <si>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</si>
  <si>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</si>
  <si>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</si>
  <si>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</si>
  <si>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</si>
  <si>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</si>
  <si>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</si>
  <si>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</si>
  <si>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</si>
  <si>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</si>
  <si>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</si>
  <si>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</si>
  <si>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</si>
  <si>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</si>
  <si>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</si>
  <si>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</si>
  <si>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</si>
  <si>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</si>
  <si>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</si>
  <si>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</si>
  <si>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</si>
  <si>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</si>
  <si>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</si>
  <si>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</si>
  <si>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</si>
  <si>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</si>
  <si>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</si>
  <si>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</si>
  <si>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</si>
  <si>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</si>
  <si>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</si>
  <si>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</si>
  <si>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</si>
  <si>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</si>
  <si>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</si>
  <si>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</si>
  <si>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</si>
  <si>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</si>
  <si>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</si>
  <si>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</si>
  <si>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</si>
  <si>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</si>
  <si>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</si>
  <si>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</si>
  <si>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</si>
  <si>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</si>
  <si>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</si>
  <si>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</si>
  <si>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</si>
  <si>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</si>
  <si>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</si>
  <si>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</si>
  <si>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</si>
  <si>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</si>
  <si>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</si>
  <si>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</si>
  <si>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</si>
  <si>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</si>
  <si>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</si>
  <si>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</si>
  <si>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</si>
  <si>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</si>
  <si>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</si>
  <si>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</si>
  <si>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</si>
  <si>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</si>
  <si>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</si>
  <si>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</si>
  <si>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</si>
  <si>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</si>
  <si>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</si>
  <si>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</si>
  <si>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</si>
  <si>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</si>
  <si>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</si>
  <si>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</si>
  <si>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</si>
  <si>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</si>
  <si>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</si>
  <si>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</si>
  <si>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</si>
  <si>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</si>
  <si>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</si>
  <si>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</si>
  <si>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</si>
  <si>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</si>
  <si>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</si>
  <si>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</si>
  <si>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</si>
  <si>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</si>
  <si>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</si>
  <si>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</si>
  <si>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</si>
  <si>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</si>
  <si>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</si>
  <si>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</si>
  <si>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</si>
  <si>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</si>
  <si>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</si>
  <si>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</si>
  <si>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</si>
  <si>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</si>
  <si>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</si>
  <si>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</si>
  <si>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</si>
  <si>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</si>
  <si>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</si>
  <si>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</si>
  <si>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</si>
  <si>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</si>
  <si>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</si>
  <si>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</si>
  <si>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</si>
  <si>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</si>
  <si>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</si>
  <si>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</si>
  <si>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</si>
  <si>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</si>
  <si>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</si>
  <si>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</si>
  <si>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</si>
  <si>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</si>
  <si>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</si>
  <si>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</si>
  <si>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</si>
  <si>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</si>
  <si>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</si>
  <si>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</si>
  <si>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</si>
  <si>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</si>
  <si>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</si>
  <si>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</si>
  <si>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</si>
  <si>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</si>
  <si>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</si>
  <si>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</si>
  <si>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</si>
  <si>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</si>
  <si>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</si>
  <si>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</si>
  <si>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</si>
  <si>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</si>
  <si>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</si>
  <si>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</si>
  <si>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</si>
  <si>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</si>
  <si>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</si>
  <si>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</si>
  <si>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</si>
  <si>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</si>
  <si>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</si>
  <si>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</si>
  <si>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</si>
  <si>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</si>
  <si>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</si>
  <si>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</si>
  <si>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</si>
  <si>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</si>
  <si>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</si>
  <si>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</si>
  <si>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</si>
  <si>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</si>
  <si>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</si>
  <si>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</si>
  <si>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</si>
  <si>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</si>
  <si>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</si>
  <si>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</si>
  <si>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</si>
  <si>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</si>
  <si>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</si>
  <si>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</si>
  <si>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</si>
  <si>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</si>
  <si>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</si>
  <si>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</si>
  <si>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</si>
  <si>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</si>
  <si>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</si>
  <si>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</si>
  <si>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</si>
  <si>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</si>
  <si>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</si>
  <si>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</si>
  <si>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</si>
  <si>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</si>
  <si>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</si>
  <si>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</si>
  <si>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</si>
  <si>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</si>
  <si>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</si>
  <si>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</si>
  <si>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</si>
  <si>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</si>
  <si>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</si>
  <si>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</si>
  <si>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</si>
  <si>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</si>
  <si>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</si>
  <si>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</si>
  <si>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</si>
  <si>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</si>
  <si>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</si>
  <si>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</si>
  <si>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</si>
  <si>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</si>
  <si>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</si>
  <si>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</si>
  <si>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</si>
  <si>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</si>
  <si>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</si>
  <si>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</si>
  <si>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</si>
  <si>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</si>
  <si>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</si>
  <si>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</si>
  <si>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</si>
  <si>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</si>
  <si>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</si>
  <si>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</si>
  <si>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</si>
  <si>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</si>
  <si>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</si>
  <si>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</si>
  <si>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</si>
  <si>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</si>
  <si>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</si>
  <si>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</si>
  <si>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</si>
  <si>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</si>
  <si>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</si>
  <si>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</si>
  <si>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</si>
  <si>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</si>
  <si>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</si>
  <si>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</si>
  <si>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</si>
  <si>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</si>
  <si>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</si>
  <si>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</si>
  <si>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</si>
  <si>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</si>
  <si>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</si>
  <si>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</si>
  <si>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</si>
  <si>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</si>
  <si>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</si>
  <si>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</si>
  <si>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</si>
  <si>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</si>
  <si>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</si>
  <si>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</si>
  <si>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</si>
  <si>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</si>
  <si>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</si>
  <si>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</si>
  <si>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</si>
  <si>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</si>
  <si>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</si>
  <si>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</si>
  <si>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</si>
  <si>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</si>
  <si>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</si>
  <si>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</si>
  <si>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</si>
  <si>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</si>
  <si>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</si>
  <si>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</si>
  <si>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</si>
  <si>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</si>
  <si>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</si>
  <si>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</si>
  <si>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</si>
  <si>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</si>
  <si>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</si>
  <si>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</si>
  <si>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</si>
  <si>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</si>
  <si>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</si>
  <si>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</si>
  <si>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</si>
  <si>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</si>
  <si>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</si>
  <si>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</si>
  <si>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</si>
  <si>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</si>
  <si>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</si>
  <si>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</si>
  <si>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</si>
  <si>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</si>
  <si>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</si>
  <si>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</si>
  <si>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</si>
  <si>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</si>
  <si>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</si>
  <si>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</si>
  <si>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</si>
  <si>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</si>
  <si>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</si>
  <si>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</si>
  <si>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</si>
  <si>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</si>
  <si>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</si>
  <si>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</si>
  <si>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</si>
  <si>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</si>
  <si>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</si>
  <si>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</si>
  <si>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</si>
  <si>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</si>
  <si>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</si>
  <si>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</si>
  <si>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</si>
  <si>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</si>
  <si>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</si>
  <si>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</si>
  <si>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</si>
  <si>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</si>
  <si>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</si>
  <si>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</si>
  <si>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</si>
  <si>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</si>
  <si>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</si>
  <si>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</si>
  <si>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</si>
  <si>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</si>
  <si>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</si>
  <si>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</si>
  <si>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</si>
  <si>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</si>
  <si>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</si>
  <si>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</si>
  <si>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</si>
  <si>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</si>
  <si>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</si>
  <si>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</si>
  <si>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</si>
  <si>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</si>
  <si>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</si>
  <si>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</si>
  <si>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</si>
  <si>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</si>
  <si>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</si>
  <si>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</si>
  <si>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</si>
  <si>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</si>
  <si>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</si>
  <si>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</si>
  <si>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</si>
  <si>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</si>
  <si>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</si>
  <si>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</si>
  <si>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</si>
  <si>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</si>
  <si>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</si>
  <si>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</si>
  <si>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</si>
  <si>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</si>
  <si>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</si>
  <si>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</si>
  <si>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</si>
  <si>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</si>
  <si>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</si>
  <si>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</si>
  <si>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</si>
  <si>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</si>
  <si>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</si>
  <si>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</si>
  <si>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</si>
  <si>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</si>
  <si>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</si>
  <si>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</si>
  <si>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</si>
  <si>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</si>
  <si>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</si>
  <si>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</si>
  <si>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</si>
  <si>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</si>
  <si>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</si>
  <si>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</si>
  <si>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</si>
  <si>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</si>
  <si>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</si>
  <si>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</si>
  <si>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</si>
  <si>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</si>
  <si>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</si>
  <si>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</si>
  <si>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</si>
  <si>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</si>
  <si>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</si>
  <si>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</si>
  <si>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</si>
  <si>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</si>
  <si>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</si>
  <si>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</si>
  <si>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</si>
  <si>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</si>
  <si>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</si>
  <si>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</si>
  <si>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</si>
  <si>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</si>
  <si>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</si>
  <si>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</si>
  <si>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</si>
  <si>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</si>
  <si>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</si>
  <si>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</si>
  <si>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</si>
  <si>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</si>
  <si>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</si>
  <si>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</si>
  <si>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</si>
  <si>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</si>
  <si>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</si>
  <si>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</si>
  <si>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</si>
  <si>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</si>
  <si>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</si>
  <si>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</si>
  <si>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</si>
  <si>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</si>
  <si>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</si>
  <si>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</si>
  <si>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</si>
  <si>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</si>
  <si>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</si>
  <si>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</si>
  <si>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</si>
  <si>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</si>
  <si>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</si>
  <si>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</si>
  <si>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</si>
  <si>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</si>
  <si>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</si>
  <si>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</si>
  <si>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</si>
  <si>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</si>
  <si>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</si>
  <si>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</si>
  <si>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</si>
  <si>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</si>
  <si>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</si>
  <si>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</si>
  <si>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</si>
  <si>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</si>
  <si>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</si>
  <si>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</si>
  <si>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</si>
  <si>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</si>
  <si>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</si>
  <si>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</si>
  <si>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</si>
  <si>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</si>
  <si>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</si>
  <si>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</si>
  <si>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</si>
  <si>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</si>
  <si>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</si>
  <si>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</si>
  <si>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</si>
  <si>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</si>
  <si>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</si>
  <si>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</si>
  <si>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</si>
  <si>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</si>
  <si>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</si>
  <si>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</si>
  <si>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</si>
  <si>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</si>
  <si>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</si>
  <si>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</si>
  <si>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</si>
  <si>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</si>
  <si>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</si>
  <si>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</si>
  <si>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</si>
  <si>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</si>
  <si>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</si>
  <si>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</si>
  <si>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</si>
  <si>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</si>
  <si>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</si>
  <si>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</si>
  <si>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</si>
  <si>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</si>
  <si>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</si>
  <si>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</si>
  <si>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</si>
  <si>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</si>
  <si>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</si>
  <si>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</si>
  <si>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</si>
  <si>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</si>
  <si>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</si>
  <si>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</si>
  <si>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</si>
  <si>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</si>
  <si>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</si>
  <si>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</si>
  <si>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</si>
  <si>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</si>
  <si>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</si>
  <si>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</si>
  <si>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</si>
  <si>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</si>
  <si>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</si>
  <si>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</si>
  <si>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</si>
  <si>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</si>
  <si>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</si>
  <si>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</si>
  <si>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</si>
  <si>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</si>
  <si>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</si>
  <si>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</si>
  <si>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</si>
  <si>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</si>
  <si>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</si>
  <si>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</si>
  <si>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</si>
  <si>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</si>
  <si>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</si>
  <si>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</si>
  <si>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</si>
  <si>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</si>
  <si>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</si>
  <si>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</si>
  <si>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</si>
  <si>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</si>
  <si>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</si>
  <si>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</si>
  <si>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</si>
  <si>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</si>
  <si>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</si>
  <si>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</si>
  <si>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</si>
  <si>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</si>
  <si>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</si>
  <si>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</si>
  <si>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</si>
  <si>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</si>
  <si>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</si>
  <si>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</si>
  <si>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</si>
  <si>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</si>
  <si>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</si>
  <si>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</si>
  <si>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</si>
  <si>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</si>
  <si>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</si>
  <si>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</si>
  <si>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</si>
  <si>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</si>
  <si>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</si>
  <si>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</si>
  <si>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</si>
  <si>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</si>
  <si>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</si>
  <si>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</si>
  <si>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</si>
  <si>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</si>
  <si>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</si>
  <si>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</si>
  <si>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</si>
  <si>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</si>
  <si>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</si>
  <si>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</si>
  <si>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</si>
  <si>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</si>
  <si>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</si>
  <si>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</si>
  <si>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</si>
  <si>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</si>
  <si>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</si>
  <si>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</si>
  <si>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</si>
  <si>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</si>
  <si>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</si>
  <si>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</si>
  <si>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</si>
  <si>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</si>
  <si>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</si>
  <si>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</si>
  <si>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</si>
  <si>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</si>
  <si>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</si>
  <si>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</si>
  <si>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</si>
  <si>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</si>
  <si>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</si>
  <si>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</si>
  <si>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</si>
  <si>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</si>
  <si>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</si>
  <si>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</si>
  <si>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</si>
  <si>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</si>
  <si>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</si>
  <si>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</si>
  <si>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</si>
  <si>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</si>
  <si>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</si>
  <si>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</si>
  <si>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</si>
  <si>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</si>
  <si>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</si>
  <si>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</si>
  <si>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</si>
  <si>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</si>
  <si>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</si>
  <si>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</si>
  <si>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</si>
  <si>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</si>
  <si>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</si>
  <si>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</si>
  <si>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</si>
  <si>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</si>
  <si>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</si>
  <si>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</si>
  <si>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</si>
  <si>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</si>
  <si>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</si>
  <si>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</si>
  <si>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</si>
  <si>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</si>
  <si>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</si>
  <si>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</si>
  <si>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</si>
  <si>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</si>
  <si>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</si>
  <si>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</si>
  <si>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</si>
  <si>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</si>
  <si>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</si>
  <si>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</si>
  <si>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</si>
  <si>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</si>
  <si>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</si>
  <si>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</si>
  <si>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</si>
  <si>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</si>
  <si>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</si>
  <si>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</si>
  <si>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</si>
  <si>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</si>
  <si>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</si>
  <si>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</si>
  <si>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</si>
  <si>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</si>
  <si>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</si>
  <si>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</si>
  <si>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</si>
  <si>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</si>
  <si>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</si>
  <si>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</si>
  <si>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</si>
  <si>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</si>
  <si>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</si>
  <si>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</si>
  <si>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</si>
  <si>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</si>
  <si>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</si>
  <si>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</si>
  <si>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</si>
  <si>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</si>
  <si>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</si>
  <si>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</si>
  <si>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</si>
  <si>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</si>
  <si>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</si>
  <si>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</si>
  <si>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</si>
  <si>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</si>
  <si>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</si>
  <si>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</si>
  <si>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</si>
  <si>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</si>
  <si>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</si>
  <si>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</si>
  <si>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</si>
  <si>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</si>
  <si>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</si>
  <si>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</si>
  <si>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</si>
  <si>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</si>
  <si>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</si>
  <si>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</si>
  <si>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</si>
  <si>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</si>
  <si>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</si>
  <si>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</si>
  <si>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</si>
  <si>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</si>
  <si>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</si>
  <si>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</si>
  <si>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</si>
  <si>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</si>
  <si>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</si>
  <si>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</si>
  <si>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</si>
  <si>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</si>
  <si>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</si>
  <si>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</si>
  <si>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</si>
  <si>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</si>
  <si>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</si>
  <si>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</si>
  <si>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</si>
  <si>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</si>
  <si>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</si>
  <si>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</si>
  <si>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</si>
  <si>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</si>
  <si>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</si>
  <si>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</si>
  <si>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</si>
  <si>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</si>
  <si>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</si>
  <si>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</si>
  <si>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</si>
  <si>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</si>
  <si>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</si>
  <si>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</si>
  <si>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</si>
  <si>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</si>
  <si>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</si>
  <si>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</si>
  <si>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</si>
  <si>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</si>
  <si>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</si>
  <si>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</si>
  <si>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</si>
  <si>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</si>
  <si>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</si>
  <si>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</si>
  <si>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</si>
  <si>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</si>
  <si>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</si>
  <si>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</si>
  <si>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</si>
  <si>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</si>
  <si>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</si>
  <si>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</si>
  <si>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</si>
  <si>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</si>
  <si>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</si>
  <si>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</si>
  <si>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</si>
  <si>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</si>
  <si>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</si>
  <si>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</si>
  <si>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</si>
  <si>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</si>
  <si>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</si>
  <si>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</si>
  <si>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</si>
  <si>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</si>
  <si>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</si>
  <si>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</si>
  <si>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</si>
  <si>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</si>
  <si>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</si>
  <si>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</si>
  <si>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</si>
  <si>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</si>
  <si>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</si>
  <si>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</si>
  <si>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</si>
  <si>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</si>
  <si>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</si>
  <si>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</si>
  <si>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</si>
  <si>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</si>
  <si>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</si>
  <si>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</si>
  <si>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</si>
  <si>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</si>
  <si>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</si>
  <si>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</si>
  <si>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</si>
  <si>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</si>
  <si>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</si>
  <si>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</si>
  <si>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</si>
  <si>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</si>
  <si>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</si>
  <si>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</si>
  <si>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</si>
  <si>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</si>
  <si>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</si>
  <si>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</si>
  <si>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</si>
  <si>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</si>
  <si>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</si>
  <si>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</si>
  <si>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</si>
  <si>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</si>
  <si>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</si>
  <si>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</si>
  <si>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</si>
  <si>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</si>
  <si>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</si>
  <si>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</si>
  <si>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</si>
  <si>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</si>
  <si>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</si>
  <si>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</si>
  <si>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</si>
  <si>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</si>
  <si>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</si>
  <si>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</si>
  <si>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</si>
  <si>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</si>
  <si>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</si>
  <si>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</si>
  <si>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</si>
  <si>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</si>
  <si>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</si>
  <si>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</si>
  <si>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</si>
  <si>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</si>
  <si>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</si>
  <si>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</si>
  <si>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</si>
  <si>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</si>
  <si>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</si>
  <si>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</si>
  <si>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</si>
  <si>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</si>
  <si>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</si>
  <si>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</si>
  <si>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</si>
  <si>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</si>
  <si>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</si>
  <si>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</si>
  <si>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</si>
  <si>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</si>
  <si>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</si>
  <si>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</si>
  <si>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</si>
  <si>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</si>
  <si>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</si>
  <si>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</si>
  <si>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</si>
  <si>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</si>
  <si>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</si>
  <si>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</si>
  <si>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</si>
  <si>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</si>
  <si>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</si>
  <si>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</si>
  <si>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</si>
  <si>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</si>
  <si>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</si>
  <si>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</si>
  <si>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</si>
  <si>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</si>
  <si>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</si>
  <si>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</si>
  <si>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</si>
  <si>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</si>
  <si>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</si>
  <si>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</si>
  <si>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</si>
  <si>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</si>
  <si>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</si>
  <si>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</si>
  <si>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</si>
  <si>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</si>
  <si>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</si>
  <si>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</si>
  <si>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</si>
  <si>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</si>
  <si>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</si>
  <si>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</si>
  <si>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</si>
  <si>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</si>
  <si>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</si>
  <si>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</si>
  <si>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</si>
  <si>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</si>
  <si>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</si>
  <si>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</si>
  <si>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</si>
  <si>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</si>
  <si>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</si>
  <si>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</si>
  <si>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</si>
  <si>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</si>
  <si>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</si>
  <si>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</si>
  <si>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</si>
  <si>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</si>
  <si>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</si>
  <si>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</si>
  <si>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</si>
  <si>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</si>
  <si>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</si>
  <si>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</si>
  <si>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</si>
  <si>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</si>
  <si>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</si>
  <si>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</si>
  <si>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</si>
  <si>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</si>
  <si>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</si>
  <si>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</si>
  <si>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</si>
  <si>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</si>
  <si>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</si>
  <si>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</si>
  <si>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</si>
  <si>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</si>
  <si>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</si>
  <si>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</si>
  <si>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</si>
  <si>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</si>
  <si>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</si>
  <si>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</si>
  <si>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</si>
  <si>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</si>
  <si>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</si>
  <si>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</si>
  <si>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</si>
  <si>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</si>
  <si>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</si>
  <si>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</si>
  <si>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</si>
  <si>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</si>
  <si>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</si>
  <si>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</si>
  <si>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</si>
  <si>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</si>
  <si>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</si>
  <si>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</si>
  <si>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</si>
  <si>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</si>
  <si>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</si>
  <si>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</si>
  <si>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</si>
  <si>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</si>
  <si>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</si>
  <si>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</si>
  <si>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</si>
  <si>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</si>
  <si>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</si>
  <si>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</si>
  <si>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</si>
  <si>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</si>
  <si>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</si>
  <si>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</si>
  <si>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</si>
  <si>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</si>
  <si>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</si>
  <si>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</si>
  <si>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</si>
  <si>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</si>
  <si>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</si>
  <si>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</si>
  <si>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</si>
  <si>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</si>
  <si>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</si>
  <si>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</si>
  <si>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</si>
  <si>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</si>
  <si>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</si>
  <si>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</si>
  <si>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</si>
  <si>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</si>
  <si>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</si>
  <si>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</si>
  <si>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</si>
  <si>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</si>
  <si>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</si>
  <si>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</si>
  <si>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</si>
  <si>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</si>
  <si>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</si>
  <si>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</si>
  <si>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</si>
  <si>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</si>
  <si>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</si>
  <si>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</si>
  <si>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</si>
  <si>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</si>
  <si>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</si>
  <si>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</si>
  <si>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</si>
  <si>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</si>
  <si>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</si>
  <si>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</si>
  <si>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</si>
  <si>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</si>
  <si>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</si>
  <si>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</si>
  <si>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</si>
  <si>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</si>
  <si>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</si>
  <si>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</si>
  <si>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</si>
  <si>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</si>
  <si>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</si>
  <si>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</si>
  <si>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</si>
  <si>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</si>
  <si>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</si>
  <si>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</si>
  <si>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</si>
  <si>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</si>
  <si>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</si>
  <si>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</si>
  <si>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</si>
  <si>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</si>
  <si>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</si>
  <si>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</si>
  <si>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</si>
  <si>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</si>
  <si>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</si>
  <si>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</si>
  <si>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</si>
  <si>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</si>
  <si>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</si>
  <si>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</si>
  <si>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</si>
  <si>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</si>
  <si>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</si>
  <si>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</si>
  <si>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</si>
  <si>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</si>
  <si>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</si>
  <si>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</si>
  <si>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</si>
  <si>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</si>
  <si>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</si>
  <si>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</si>
  <si>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</si>
  <si>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</si>
  <si>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</si>
  <si>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</si>
  <si>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</si>
  <si>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</si>
  <si>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</si>
  <si>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</si>
  <si>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</si>
  <si>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</si>
  <si>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</si>
  <si>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</si>
  <si>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</si>
  <si>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</si>
  <si>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</si>
  <si>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</si>
  <si>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</si>
  <si>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</si>
  <si>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</si>
  <si>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</si>
  <si>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</si>
  <si>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</si>
  <si>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</si>
  <si>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</si>
  <si>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</si>
  <si>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</si>
  <si>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</si>
  <si>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</si>
  <si>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</si>
  <si>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</si>
  <si>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</si>
  <si>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</si>
  <si>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</si>
  <si>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</si>
  <si>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</si>
  <si>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</si>
  <si>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</si>
  <si>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</si>
  <si>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</si>
  <si>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</si>
  <si>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</si>
  <si>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</si>
  <si>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</si>
  <si>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</si>
  <si>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</si>
  <si>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</si>
  <si>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</si>
  <si>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</si>
  <si>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</si>
  <si>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</si>
  <si>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</si>
  <si>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</si>
  <si>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</si>
  <si>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</si>
  <si>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</si>
  <si>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</si>
  <si>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</si>
  <si>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</si>
  <si>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</si>
  <si>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</si>
  <si>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</si>
  <si>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</si>
  <si>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</si>
  <si>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</si>
  <si>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</si>
  <si>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</si>
  <si>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</si>
  <si>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</si>
  <si>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</si>
  <si>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</si>
  <si>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</si>
  <si>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</si>
  <si>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</si>
  <si>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</si>
  <si>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</si>
  <si>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</si>
  <si>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</si>
  <si>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</si>
  <si>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</si>
  <si>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</si>
  <si>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</si>
  <si>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</si>
  <si>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</si>
  <si>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</si>
  <si>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</si>
  <si>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</si>
  <si>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</si>
  <si>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</si>
  <si>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</si>
  <si>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</si>
  <si>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</si>
  <si>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</si>
  <si>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</si>
  <si>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</si>
  <si>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</si>
  <si>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</si>
  <si>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</si>
  <si>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</si>
  <si>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</si>
  <si>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</si>
  <si>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</si>
  <si>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</si>
  <si>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</si>
  <si>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</si>
  <si>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</si>
  <si>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</si>
  <si>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</si>
  <si>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</si>
  <si>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</si>
  <si>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</si>
  <si>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</si>
  <si>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</si>
  <si>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</si>
  <si>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</si>
  <si>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</si>
  <si>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</si>
  <si>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</si>
  <si>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</si>
  <si>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</si>
  <si>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</si>
  <si>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</si>
  <si>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</si>
  <si>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</si>
  <si>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</si>
  <si>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</si>
  <si>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</si>
  <si>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</si>
  <si>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</si>
  <si>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</si>
  <si>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</si>
  <si>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</si>
  <si>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</si>
  <si>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</si>
  <si>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</si>
  <si>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</si>
  <si>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</si>
  <si>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</si>
  <si>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</si>
  <si>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</si>
  <si>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</si>
  <si>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</si>
  <si>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</si>
  <si>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</si>
  <si>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</si>
  <si>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</si>
  <si>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</si>
  <si>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</si>
  <si>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</si>
  <si>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</si>
  <si>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</si>
  <si>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</si>
  <si>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</si>
  <si>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</si>
  <si>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</si>
  <si>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</si>
  <si>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</si>
  <si>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</si>
  <si>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</si>
  <si>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</si>
  <si>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</si>
  <si>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</si>
  <si>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</si>
  <si>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</si>
  <si>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</si>
  <si>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</si>
  <si>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</si>
  <si>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</si>
  <si>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</si>
  <si>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</si>
  <si>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</si>
  <si>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</si>
  <si>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</si>
  <si>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</si>
  <si>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</si>
  <si>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</si>
  <si>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</si>
  <si>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</si>
  <si>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</si>
  <si>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</si>
  <si>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</si>
  <si>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</si>
  <si>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</si>
  <si>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</si>
  <si>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</si>
  <si>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</si>
  <si>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</si>
  <si>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</si>
  <si>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</si>
  <si>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</si>
  <si>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</si>
  <si>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</si>
  <si>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</si>
  <si>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</si>
  <si>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</si>
  <si>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</si>
  <si>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</si>
  <si>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</si>
  <si>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</si>
  <si>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</si>
  <si>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</si>
  <si>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</si>
  <si>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</si>
  <si>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</si>
  <si>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</si>
  <si>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</si>
  <si>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</si>
  <si>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</si>
  <si>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</si>
  <si>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</si>
  <si>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</si>
  <si>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</si>
  <si>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</si>
  <si>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</si>
  <si>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</si>
  <si>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</si>
  <si>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</si>
  <si>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</si>
  <si>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</si>
  <si>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</si>
  <si>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</si>
  <si>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</si>
  <si>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</si>
  <si>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</si>
  <si>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</si>
  <si>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</si>
  <si>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</si>
  <si>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</si>
  <si>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</si>
  <si>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</si>
  <si>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</si>
  <si>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</si>
  <si>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</si>
  <si>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</si>
  <si>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</si>
  <si>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</si>
  <si>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</si>
  <si>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</si>
  <si>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</si>
  <si>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</si>
  <si>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</si>
  <si>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</si>
  <si>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</si>
  <si>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</si>
  <si>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</si>
  <si>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</si>
  <si>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</si>
  <si>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</si>
  <si>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</si>
  <si>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</si>
  <si>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</si>
  <si>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</si>
  <si>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</si>
  <si>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</si>
  <si>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</si>
  <si>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</si>
  <si>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</si>
  <si>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</si>
  <si>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</si>
  <si>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</si>
  <si>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</si>
  <si>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</si>
  <si>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</si>
  <si>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</si>
  <si>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</si>
  <si>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</si>
  <si>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</si>
  <si>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</si>
  <si>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</si>
  <si>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</si>
  <si>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</si>
  <si>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</si>
  <si>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</si>
  <si>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</si>
  <si>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</si>
  <si>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</si>
  <si>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</si>
  <si>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</si>
  <si>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</si>
  <si>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</si>
  <si>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</si>
  <si>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</si>
  <si>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</si>
  <si>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</si>
  <si>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</si>
  <si>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</si>
  <si>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</si>
  <si>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</si>
  <si>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</si>
  <si>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</si>
  <si>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</si>
  <si>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</si>
  <si>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</si>
  <si>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</si>
  <si>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</si>
  <si>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</si>
  <si>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</si>
  <si>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</si>
  <si>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</si>
  <si>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</si>
  <si>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</si>
  <si>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</si>
  <si>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</si>
  <si>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</si>
  <si>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</si>
  <si>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</si>
  <si>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</si>
  <si>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</si>
  <si>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</si>
  <si>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</si>
  <si>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</si>
  <si>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</si>
  <si>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</si>
  <si>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</si>
  <si>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</si>
  <si>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</si>
  <si>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</si>
  <si>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</si>
  <si>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</si>
  <si>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</si>
  <si>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</si>
  <si>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</si>
  <si>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</si>
  <si>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</si>
  <si>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</si>
  <si>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</si>
  <si>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</si>
  <si>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</si>
  <si>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</si>
  <si>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</si>
  <si>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</si>
  <si>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</si>
  <si>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</si>
  <si>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</si>
  <si>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</si>
  <si>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</si>
  <si>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</si>
  <si>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</si>
  <si>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</si>
  <si>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</si>
  <si>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</si>
  <si>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</si>
  <si>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</si>
  <si>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</si>
  <si>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</si>
  <si>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</si>
  <si>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</si>
  <si>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</si>
  <si>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</si>
  <si>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</si>
  <si>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</si>
  <si>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</si>
  <si>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</si>
  <si>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</si>
  <si>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</si>
  <si>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</si>
  <si>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</si>
  <si>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</si>
  <si>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</si>
  <si>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</si>
  <si>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</si>
  <si>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</si>
  <si>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</si>
  <si>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</si>
  <si>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</si>
  <si>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</si>
  <si>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</si>
  <si>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</si>
  <si>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</si>
  <si>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</si>
  <si>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</si>
  <si>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</si>
  <si>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</si>
  <si>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</si>
  <si>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</si>
  <si>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</si>
  <si>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</si>
  <si>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</si>
  <si>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</si>
  <si>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</si>
  <si>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</si>
  <si>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</si>
  <si>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</si>
  <si>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</si>
  <si>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</si>
  <si>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</si>
  <si>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</si>
  <si>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</si>
  <si>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</si>
  <si>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</si>
  <si>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</si>
  <si>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</si>
  <si>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</si>
  <si>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</si>
  <si>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</si>
  <si>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</si>
  <si>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</si>
  <si>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</si>
  <si>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</si>
  <si>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</si>
  <si>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</si>
  <si>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</si>
  <si>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</si>
  <si>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</si>
  <si>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</si>
  <si>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</si>
  <si>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</si>
  <si>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</si>
  <si>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</si>
  <si>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</si>
  <si>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</si>
  <si>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</si>
  <si>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</si>
  <si>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</si>
  <si>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</si>
  <si>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</si>
  <si>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</si>
  <si>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</si>
  <si>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</si>
  <si>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</si>
  <si>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</si>
  <si>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</si>
  <si>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</si>
  <si>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</si>
  <si>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</si>
  <si>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</si>
  <si>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</si>
  <si>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</si>
  <si>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</si>
  <si>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</si>
  <si>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</si>
  <si>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</si>
  <si>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</si>
  <si>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</si>
  <si>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</si>
  <si>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</si>
  <si>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</si>
  <si>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</si>
  <si>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</si>
  <si>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</si>
  <si>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</si>
  <si>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</si>
  <si>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</si>
  <si>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</si>
  <si>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</si>
  <si>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</si>
  <si>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</si>
  <si>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</si>
  <si>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</si>
  <si>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</si>
  <si>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</si>
  <si>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</si>
  <si>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</si>
  <si>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</si>
  <si>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</si>
  <si>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</si>
  <si>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</si>
  <si>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</si>
  <si>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</si>
  <si>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</si>
  <si>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</si>
  <si>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</si>
  <si>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</si>
  <si>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</si>
  <si>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</si>
  <si>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</si>
  <si>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</si>
  <si>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</si>
  <si>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</si>
  <si>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</si>
  <si>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</si>
  <si>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</si>
  <si>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</si>
  <si>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</si>
  <si>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</si>
  <si>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</si>
  <si>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</si>
  <si>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</si>
  <si>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</si>
  <si>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</si>
  <si>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</si>
  <si>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</si>
  <si>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</si>
  <si>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</si>
  <si>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</si>
  <si>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</si>
  <si>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</si>
  <si>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</si>
  <si>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</si>
  <si>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</si>
  <si>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</si>
  <si>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</si>
  <si>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</si>
  <si>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</si>
  <si>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</si>
  <si>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</si>
  <si>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</si>
  <si>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</si>
  <si>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</si>
  <si>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</si>
  <si>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</si>
  <si>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</si>
  <si>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</si>
  <si>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</si>
  <si>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</si>
  <si>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</si>
  <si>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</si>
  <si>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</si>
  <si>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</si>
  <si>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</si>
  <si>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</si>
  <si>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</si>
  <si>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</si>
  <si>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</si>
  <si>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</si>
  <si>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</si>
  <si>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</si>
  <si>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</si>
  <si>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</si>
  <si>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</si>
  <si>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</si>
  <si>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</si>
  <si>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</si>
  <si>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</si>
  <si>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</si>
  <si>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</si>
  <si>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</si>
  <si>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</si>
  <si>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</si>
  <si>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</si>
  <si>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</si>
  <si>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</si>
  <si>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</si>
  <si>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</si>
  <si>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</si>
  <si>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</si>
  <si>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</si>
  <si>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</si>
  <si>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</si>
  <si>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</si>
  <si>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</si>
  <si>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</si>
  <si>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</si>
  <si>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</si>
  <si>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</si>
  <si>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</si>
  <si>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</si>
  <si>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</si>
  <si>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</si>
  <si>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</si>
  <si>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</si>
  <si>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</si>
  <si>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</si>
  <si>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</si>
  <si>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</si>
  <si>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</si>
  <si>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</si>
  <si>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</si>
  <si>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</si>
  <si>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</si>
  <si>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</si>
  <si>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</si>
  <si>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</si>
  <si>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</si>
  <si>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</si>
  <si>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</si>
  <si>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</si>
  <si>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</si>
  <si>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</si>
  <si>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</si>
  <si>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</si>
  <si>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</si>
  <si>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</si>
  <si>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</si>
  <si>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</si>
  <si>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</si>
  <si>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</si>
  <si>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</si>
  <si>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</si>
  <si>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</si>
  <si>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</si>
  <si>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</si>
  <si>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</si>
  <si>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</si>
  <si>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</si>
  <si>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</si>
  <si>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</si>
  <si>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</si>
  <si>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</si>
  <si>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</si>
  <si>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</si>
  <si>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</si>
  <si>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</si>
  <si>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</si>
  <si>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</si>
  <si>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</si>
  <si>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</si>
  <si>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</si>
  <si>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</si>
  <si>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</si>
  <si>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</si>
  <si>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</si>
  <si>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</si>
  <si>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</si>
  <si>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</si>
  <si>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</si>
  <si>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</si>
  <si>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</si>
  <si>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</si>
  <si>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</si>
  <si>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</si>
  <si>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</si>
  <si>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</si>
  <si>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</si>
  <si>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</si>
  <si>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</si>
  <si>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</si>
  <si>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</si>
  <si>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</si>
  <si>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</si>
  <si>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</si>
  <si>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</si>
  <si>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</si>
  <si>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</si>
  <si>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</si>
  <si>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</si>
  <si>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</si>
  <si>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</si>
  <si>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</si>
  <si>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</si>
  <si>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</si>
  <si>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</si>
  <si>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</si>
  <si>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</si>
  <si>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</si>
  <si>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</si>
  <si>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</si>
  <si>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</si>
  <si>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</si>
  <si>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</si>
  <si>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</si>
  <si>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</si>
  <si>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</si>
  <si>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</si>
  <si>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</si>
  <si>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</si>
  <si>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</si>
  <si>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</si>
  <si>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</si>
  <si>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</si>
  <si>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</si>
  <si>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</si>
  <si>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</si>
  <si>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</si>
  <si>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</si>
  <si>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</si>
  <si>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</si>
  <si>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</si>
  <si>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</si>
  <si>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</si>
  <si>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</si>
  <si>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</si>
  <si>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</si>
  <si>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</si>
  <si>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</si>
  <si>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</si>
  <si>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</si>
  <si>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</si>
  <si>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</si>
  <si>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</si>
  <si>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</si>
  <si>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</si>
  <si>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</si>
  <si>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</si>
  <si>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</si>
  <si>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</si>
  <si>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</si>
  <si>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</si>
  <si>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</si>
  <si>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</si>
  <si>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</si>
  <si>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</si>
  <si>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</si>
  <si>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</si>
  <si>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</si>
  <si>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</si>
  <si>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</si>
  <si>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</si>
  <si>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</si>
  <si>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</si>
  <si>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</si>
  <si>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</si>
  <si>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</si>
  <si>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</si>
  <si>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</si>
  <si>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</si>
  <si>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</si>
  <si>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</si>
  <si>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</si>
  <si>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</si>
  <si>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</si>
  <si>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</si>
  <si>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</si>
  <si>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</si>
  <si>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</si>
  <si>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</si>
  <si>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</si>
  <si>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</si>
  <si>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</si>
  <si>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</si>
  <si>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</si>
  <si>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</si>
  <si>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</si>
  <si>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</si>
  <si>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</si>
  <si>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</si>
  <si>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</si>
  <si>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</si>
  <si>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</si>
  <si>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</si>
  <si>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</si>
  <si>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</si>
  <si>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</si>
  <si>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</si>
  <si>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</si>
  <si>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</si>
  <si>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</si>
  <si>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</si>
  <si>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</si>
  <si>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</si>
  <si>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</si>
  <si>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</si>
  <si>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</si>
  <si>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</si>
  <si>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</si>
  <si>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</si>
  <si>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</si>
  <si>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</si>
  <si>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</si>
  <si>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</si>
  <si>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</si>
  <si>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</si>
  <si>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</si>
  <si>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</si>
  <si>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</si>
  <si>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</si>
  <si>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</si>
  <si>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</si>
  <si>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</si>
  <si>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</si>
  <si>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</si>
  <si>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</si>
  <si>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</si>
  <si>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</si>
  <si>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</si>
  <si>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</si>
  <si>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</si>
  <si>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</si>
  <si>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</si>
  <si>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</si>
  <si>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</si>
  <si>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</si>
  <si>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</si>
  <si>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</si>
  <si>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</si>
  <si>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</si>
  <si>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</si>
  <si>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</si>
  <si>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</si>
  <si>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</si>
  <si>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</si>
  <si>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</si>
  <si>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</si>
  <si>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</si>
  <si>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</si>
  <si>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</si>
  <si>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</si>
  <si>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</si>
  <si>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</si>
  <si>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</si>
  <si>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</si>
  <si>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</si>
  <si>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</si>
  <si>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</si>
  <si>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</si>
  <si>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</si>
  <si>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</si>
  <si>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</si>
  <si>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</si>
  <si>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</si>
  <si>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</si>
  <si>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</si>
  <si>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</si>
  <si>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</si>
  <si>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</si>
  <si>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</si>
  <si>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</si>
  <si>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</si>
  <si>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</si>
  <si>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</si>
  <si>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</si>
  <si>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</si>
  <si>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</si>
  <si>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</si>
  <si>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</si>
  <si>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</si>
  <si>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</si>
  <si>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</si>
  <si>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</si>
  <si>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</si>
  <si>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</si>
  <si>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</si>
  <si>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</si>
  <si>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</si>
  <si>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</si>
  <si>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</si>
  <si>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</si>
  <si>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</si>
  <si>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</si>
  <si>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</si>
  <si>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</si>
  <si>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</si>
  <si>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</si>
  <si>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</si>
  <si>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</si>
  <si>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</si>
  <si>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</si>
  <si>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</si>
  <si>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</si>
  <si>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</si>
  <si>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</si>
  <si>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</si>
  <si>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</si>
  <si>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</si>
  <si>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</si>
  <si>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</si>
  <si>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</si>
  <si>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</si>
  <si>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</si>
  <si>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</si>
  <si>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</si>
  <si>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</si>
  <si>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</si>
  <si>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</si>
  <si>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</si>
  <si>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</si>
  <si>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</si>
  <si>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</si>
  <si>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</si>
  <si>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</si>
  <si>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</si>
  <si>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</si>
  <si>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</si>
  <si>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</si>
  <si>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</si>
  <si>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</si>
  <si>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</si>
  <si>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</si>
  <si>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</si>
  <si>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</si>
  <si>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</si>
  <si>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</si>
  <si>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</si>
  <si>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</si>
  <si>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</si>
  <si>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</si>
  <si>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</si>
  <si>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</si>
  <si>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</si>
  <si>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</si>
  <si>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</si>
  <si>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</si>
  <si>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</si>
  <si>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</si>
  <si>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</si>
  <si>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</si>
  <si>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</si>
  <si>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</si>
  <si>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</si>
  <si>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</si>
  <si>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</si>
  <si>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</si>
  <si>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</si>
  <si>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</si>
  <si>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</si>
  <si>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</si>
  <si>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</si>
  <si>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</si>
  <si>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</si>
  <si>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</si>
  <si>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</si>
  <si>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</si>
  <si>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</si>
  <si>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</si>
  <si>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</si>
  <si>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</si>
  <si>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</si>
  <si>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</si>
  <si>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</si>
  <si>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</si>
  <si>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</si>
  <si>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</si>
  <si>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</si>
  <si>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</si>
  <si>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</si>
  <si>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</si>
  <si>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</si>
  <si>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</si>
  <si>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</si>
  <si>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</si>
  <si>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</si>
  <si>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</si>
  <si>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</si>
  <si>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</si>
  <si>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</si>
  <si>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</si>
  <si>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</si>
  <si>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</si>
  <si>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</si>
  <si>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</si>
  <si>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</si>
  <si>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</si>
  <si>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</si>
  <si>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</si>
  <si>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</si>
  <si>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</si>
  <si>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</si>
  <si>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</si>
  <si>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</si>
  <si>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</si>
  <si>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</si>
  <si>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</si>
  <si>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</si>
  <si>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</si>
  <si>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</si>
  <si>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</si>
  <si>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</si>
  <si>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</si>
  <si>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</si>
  <si>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</si>
  <si>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</si>
  <si>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</si>
  <si>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</si>
  <si>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</si>
  <si>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</si>
  <si>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</si>
  <si>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</si>
  <si>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</si>
  <si>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</si>
  <si>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</si>
  <si>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</si>
  <si>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</si>
  <si>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</si>
  <si>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</si>
  <si>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</si>
  <si>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</si>
  <si>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</si>
  <si>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</si>
  <si>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</si>
  <si>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</si>
  <si>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</si>
  <si>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</si>
  <si>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</si>
  <si>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</si>
  <si>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</si>
  <si>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</si>
  <si>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</si>
  <si>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</si>
  <si>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</si>
  <si>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</si>
  <si>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</si>
  <si>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</si>
  <si>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</si>
  <si>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</si>
  <si>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</si>
  <si>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</si>
  <si>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</si>
  <si>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</si>
  <si>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</si>
  <si>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</si>
  <si>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</si>
  <si>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</si>
  <si>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</si>
  <si>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</si>
  <si>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</si>
  <si>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</si>
  <si>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</si>
  <si>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</si>
  <si>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</si>
  <si>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</si>
  <si>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</si>
  <si>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</si>
  <si>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</si>
  <si>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</si>
  <si>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</si>
  <si>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</si>
  <si>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</si>
  <si>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</si>
  <si>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</si>
  <si>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</si>
  <si>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</si>
  <si>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</si>
  <si>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</si>
  <si>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</si>
  <si>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</si>
  <si>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</si>
  <si>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</si>
  <si>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</si>
  <si>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</si>
  <si>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</si>
  <si>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</si>
  <si>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</si>
  <si>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</si>
  <si>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</si>
  <si>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</si>
  <si>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</si>
  <si>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</si>
  <si>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</si>
  <si>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</si>
  <si>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</si>
  <si>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</si>
  <si>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</si>
  <si>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</si>
  <si>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</si>
  <si>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</si>
  <si>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</si>
  <si>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</si>
  <si>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</si>
  <si>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</si>
  <si>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</si>
  <si>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</si>
  <si>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</si>
  <si>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</si>
  <si>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</si>
  <si>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</si>
  <si>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</si>
  <si>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</si>
  <si>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</si>
  <si>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</si>
  <si>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</si>
  <si>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</si>
  <si>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</si>
  <si>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</si>
  <si>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</si>
  <si>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</si>
  <si>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</si>
  <si>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</si>
  <si>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</si>
  <si>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</si>
  <si>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</si>
  <si>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</si>
  <si>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</si>
  <si>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</si>
  <si>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</si>
  <si>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</si>
  <si>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</si>
  <si>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</si>
  <si>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</si>
  <si>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</si>
  <si>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</si>
  <si>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</si>
  <si>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</si>
  <si>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</si>
  <si>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</si>
  <si>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</si>
  <si>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</si>
  <si>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</si>
  <si>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</si>
  <si>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</si>
  <si>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</si>
  <si>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</si>
  <si>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</si>
  <si>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</si>
  <si>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</si>
  <si>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</si>
  <si>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</si>
  <si>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</si>
  <si>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</si>
  <si>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</si>
  <si>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</si>
  <si>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</si>
  <si>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</si>
  <si>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</si>
  <si>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</si>
  <si>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</si>
  <si>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</si>
  <si>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</si>
  <si>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</si>
  <si>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</si>
  <si>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</si>
  <si>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</si>
  <si>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</si>
  <si>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</si>
  <si>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</si>
  <si>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</si>
  <si>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</si>
  <si>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</si>
  <si>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</si>
  <si>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</si>
  <si>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</si>
  <si>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</si>
  <si>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</si>
  <si>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</si>
  <si>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</si>
  <si>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</si>
  <si>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</si>
  <si>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</si>
  <si>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</si>
  <si>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</si>
  <si>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</si>
  <si>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</si>
  <si>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</si>
  <si>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</si>
  <si>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</si>
  <si>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</si>
  <si>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</si>
  <si>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</si>
  <si>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</si>
  <si>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</si>
  <si>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</si>
  <si>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</si>
  <si>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</si>
  <si>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</si>
  <si>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</si>
  <si>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</si>
  <si>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</si>
  <si>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</si>
  <si>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</si>
  <si>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</si>
  <si>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</si>
  <si>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</si>
  <si>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</si>
  <si>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</si>
  <si>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</si>
  <si>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</si>
  <si>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</si>
  <si>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</si>
  <si>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</si>
  <si>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</si>
  <si>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</si>
  <si>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</si>
  <si>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</si>
  <si>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</si>
  <si>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</si>
  <si>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</si>
  <si>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</si>
  <si>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</si>
  <si>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</si>
  <si>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</si>
  <si>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</si>
  <si>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</si>
  <si>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</si>
  <si>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</si>
  <si>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</si>
  <si>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</si>
  <si>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</si>
  <si>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</si>
  <si>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</si>
  <si>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</si>
  <si>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</si>
  <si>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</si>
  <si>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</si>
  <si>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</si>
  <si>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</si>
  <si>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</si>
  <si>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</si>
  <si>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</si>
  <si>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</si>
  <si>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</si>
  <si>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</si>
  <si>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</si>
  <si>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</si>
  <si>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</si>
  <si>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</si>
  <si>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</si>
  <si>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</si>
  <si>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</si>
  <si>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</si>
  <si>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</si>
  <si>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</si>
  <si>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</si>
  <si>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</si>
  <si>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</si>
  <si>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</si>
  <si>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</si>
  <si>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</si>
  <si>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</si>
  <si>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</si>
  <si>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</si>
  <si>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</si>
  <si>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</si>
  <si>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</si>
  <si>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</si>
  <si>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</si>
  <si>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</si>
  <si>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</si>
  <si>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</si>
  <si>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</si>
  <si>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</si>
  <si>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</si>
  <si>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</si>
  <si>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</si>
  <si>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</si>
  <si>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</si>
  <si>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</si>
  <si>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</si>
  <si>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</si>
  <si>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</si>
  <si>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</si>
  <si>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</si>
  <si>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</si>
  <si>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</si>
  <si>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</si>
  <si>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</si>
  <si>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</si>
  <si>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</si>
  <si>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</si>
  <si>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</si>
  <si>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</si>
  <si>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</si>
  <si>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</si>
  <si>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</si>
  <si>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</si>
  <si>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</si>
  <si>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</si>
  <si>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</si>
  <si>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</si>
  <si>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</si>
  <si>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</si>
  <si>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</si>
  <si>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</si>
  <si>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</si>
  <si>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</si>
  <si>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</si>
  <si>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</si>
  <si>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</si>
  <si>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</si>
  <si>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</si>
  <si>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</si>
  <si>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</si>
  <si>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</si>
  <si>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</si>
  <si>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</si>
  <si>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</si>
  <si>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</si>
  <si>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</si>
  <si>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</si>
  <si>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</si>
  <si>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</si>
  <si>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</si>
  <si>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</si>
  <si>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</si>
  <si>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</si>
  <si>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</si>
  <si>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</si>
  <si>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</si>
  <si>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</si>
  <si>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</si>
  <si>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</si>
  <si>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</si>
  <si>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</si>
  <si>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</si>
  <si>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</si>
  <si>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</si>
  <si>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</si>
  <si>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</si>
  <si>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</si>
  <si>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</si>
  <si>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</si>
  <si>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</si>
  <si>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</si>
  <si>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</si>
  <si>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</si>
  <si>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</si>
  <si>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</si>
  <si>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</si>
  <si>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</si>
  <si>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</si>
  <si>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</si>
  <si>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</si>
  <si>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</si>
  <si>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</si>
  <si>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</si>
  <si>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</si>
  <si>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</si>
  <si>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</si>
  <si>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</si>
  <si>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</si>
  <si>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</si>
  <si>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</si>
  <si>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</si>
  <si>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</si>
  <si>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</si>
  <si>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</si>
  <si>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</si>
  <si>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</si>
  <si>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</si>
  <si>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</si>
  <si>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</si>
  <si>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</si>
  <si>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</si>
  <si>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</si>
  <si>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</si>
  <si>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</si>
  <si>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</si>
  <si>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</si>
  <si>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</si>
  <si>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</si>
  <si>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</si>
  <si>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</si>
  <si>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</si>
  <si>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</si>
  <si>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</si>
  <si>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</si>
  <si>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</si>
  <si>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</si>
  <si>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</si>
  <si>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</si>
  <si>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</si>
  <si>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</si>
  <si>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</si>
  <si>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</si>
  <si>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</si>
  <si>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</si>
  <si>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</si>
  <si>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</si>
  <si>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</si>
  <si>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</si>
  <si>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</si>
  <si>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</si>
  <si>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</si>
  <si>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</si>
  <si>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</si>
  <si>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</si>
  <si>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</si>
  <si>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</si>
  <si>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</si>
  <si>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</si>
  <si>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</si>
  <si>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</si>
  <si>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</si>
  <si>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</si>
  <si>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</si>
  <si>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</si>
  <si>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</si>
  <si>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</si>
  <si>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</si>
  <si>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</si>
  <si>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</si>
  <si>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</si>
  <si>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</si>
  <si>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</si>
  <si>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</si>
  <si>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</si>
  <si>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</si>
  <si>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</si>
  <si>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</si>
  <si>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</si>
  <si>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</si>
  <si>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</si>
  <si>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</si>
  <si>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</si>
  <si>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</si>
  <si>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</si>
  <si>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</si>
  <si>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</si>
  <si>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</si>
  <si>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</si>
  <si>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</si>
  <si>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</si>
  <si>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</si>
  <si>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</si>
  <si>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</si>
  <si>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</si>
  <si>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</si>
  <si>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</si>
  <si>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</si>
  <si>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</si>
  <si>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</si>
  <si>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</si>
  <si>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</si>
  <si>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</si>
  <si>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</si>
  <si>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</si>
  <si>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</si>
  <si>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</si>
  <si>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</si>
  <si>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</si>
  <si>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</si>
  <si>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</si>
  <si>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</si>
  <si>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</si>
  <si>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</si>
  <si>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</si>
  <si>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</si>
  <si>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</si>
  <si>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</si>
  <si>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</si>
  <si>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</si>
  <si>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</si>
  <si>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</si>
  <si>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</si>
  <si>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</si>
  <si>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</si>
  <si>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</si>
  <si>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</si>
  <si>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</si>
  <si>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</si>
  <si>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</si>
  <si>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</si>
  <si>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</si>
  <si>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</si>
  <si>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</si>
  <si>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</si>
  <si>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</si>
  <si>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</si>
  <si>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</si>
  <si>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</si>
  <si>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</si>
  <si>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</si>
  <si>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</si>
  <si>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</si>
  <si>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</si>
  <si>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</si>
  <si>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</si>
  <si>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</si>
  <si>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</si>
  <si>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</si>
  <si>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</si>
  <si>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</si>
  <si>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</si>
  <si>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</si>
  <si>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</si>
  <si>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</si>
  <si>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</si>
  <si>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</si>
  <si>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</si>
  <si>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</si>
  <si>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</si>
  <si>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</si>
  <si>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</si>
  <si>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</si>
  <si>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</si>
  <si>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</si>
  <si>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</si>
  <si>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</si>
  <si>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</si>
  <si>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</si>
  <si>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</si>
  <si>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</si>
  <si>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</si>
  <si>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</si>
  <si>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</si>
  <si>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</si>
  <si>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</si>
  <si>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</si>
  <si>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</si>
  <si>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</si>
  <si>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</si>
  <si>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</si>
  <si>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</si>
  <si>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</si>
  <si>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</si>
  <si>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</si>
  <si>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</si>
  <si>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</si>
  <si>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</si>
  <si>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</si>
  <si>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</si>
  <si>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</si>
  <si>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</si>
  <si>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</si>
  <si>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</si>
  <si>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</si>
  <si>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</si>
  <si>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</si>
  <si>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</si>
  <si>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</si>
  <si>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</si>
  <si>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</si>
  <si>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</si>
  <si>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</si>
  <si>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</si>
  <si>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</si>
  <si>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</si>
  <si>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</si>
  <si>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</si>
  <si>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</si>
  <si>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</si>
  <si>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</si>
  <si>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</si>
  <si>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</si>
  <si>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</si>
  <si>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</si>
  <si>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</si>
  <si>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</si>
  <si>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</si>
  <si>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</si>
  <si>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</si>
  <si>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</si>
  <si>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</si>
  <si>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</si>
  <si>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</si>
  <si>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</si>
  <si>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</si>
  <si>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</si>
  <si>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</si>
  <si>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</si>
  <si>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</si>
  <si>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</si>
  <si>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</si>
  <si>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</si>
  <si>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</si>
  <si>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</si>
  <si>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</si>
  <si>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</si>
  <si>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</si>
  <si>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</si>
  <si>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</si>
  <si>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</si>
  <si>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</si>
  <si>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</si>
  <si>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</si>
  <si>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</si>
  <si>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</si>
  <si>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</si>
  <si>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</si>
  <si>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</si>
  <si>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</si>
  <si>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</si>
  <si>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</si>
  <si>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</si>
  <si>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</si>
  <si>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</si>
  <si>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</si>
  <si>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</si>
  <si>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</si>
  <si>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</si>
  <si>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</si>
  <si>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</si>
  <si>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</si>
  <si>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</si>
  <si>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</si>
  <si>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</si>
  <si>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</si>
  <si>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</si>
  <si>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</si>
  <si>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</si>
  <si>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</si>
  <si>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</si>
  <si>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</si>
  <si>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</si>
  <si>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</si>
  <si>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</si>
  <si>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</si>
  <si>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</si>
  <si>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</si>
  <si>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</si>
  <si>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</si>
  <si>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</si>
  <si>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</si>
  <si>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</si>
  <si>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</si>
  <si>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</si>
  <si>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</si>
  <si>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</si>
  <si>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</si>
  <si>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</si>
  <si>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</si>
  <si>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</si>
  <si>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</si>
  <si>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</si>
  <si>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</si>
  <si>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</si>
  <si>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</si>
  <si>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</si>
  <si>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</si>
  <si>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</si>
  <si>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</si>
  <si>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</si>
  <si>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</si>
  <si>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</si>
  <si>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</si>
  <si>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</si>
  <si>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</si>
  <si>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</si>
  <si>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</si>
  <si>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</si>
  <si>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</si>
  <si>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</si>
  <si>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</si>
  <si>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</si>
  <si>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</si>
  <si>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</si>
  <si>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</si>
  <si>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</si>
  <si>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</si>
  <si>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</si>
  <si>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</si>
  <si>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</si>
  <si>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</si>
  <si>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</si>
  <si>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</si>
  <si>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</si>
  <si>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</si>
  <si>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</si>
  <si>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</si>
  <si>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</si>
  <si>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</si>
  <si>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</si>
  <si>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</si>
  <si>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</si>
  <si>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</si>
  <si>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</si>
  <si>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</si>
  <si>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</si>
  <si>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</si>
  <si>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</si>
  <si>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</si>
  <si>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</si>
  <si>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</si>
  <si>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</si>
  <si>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</si>
  <si>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</si>
  <si>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</si>
  <si>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</si>
  <si>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</si>
  <si>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</si>
  <si>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</si>
  <si>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</si>
  <si>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</si>
  <si>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</si>
  <si>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</si>
  <si>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</si>
  <si>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</si>
  <si>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</si>
  <si>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</si>
  <si>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</si>
  <si>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</si>
  <si>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</si>
  <si>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</si>
  <si>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</si>
  <si>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</si>
  <si>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</si>
  <si>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</si>
  <si>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</si>
  <si>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</si>
  <si>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</si>
  <si>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</si>
  <si>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</si>
  <si>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</si>
  <si>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</si>
  <si>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</si>
  <si>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</si>
  <si>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</si>
  <si>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</si>
  <si>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</si>
  <si>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</si>
  <si>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</si>
  <si>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</si>
  <si>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</si>
  <si>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</si>
  <si>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</si>
  <si>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</si>
  <si>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</si>
  <si>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</si>
  <si>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</si>
  <si>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</si>
  <si>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</si>
  <si>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</si>
  <si>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</si>
  <si>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</si>
  <si>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</si>
  <si>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</si>
  <si>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</si>
  <si>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</si>
  <si>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</si>
  <si>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</si>
  <si>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</si>
  <si>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</si>
  <si>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</si>
  <si>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</si>
  <si>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</si>
  <si>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</si>
  <si>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</si>
  <si>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</si>
  <si>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</si>
  <si>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</si>
  <si>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</si>
  <si>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</si>
  <si>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</si>
  <si>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</si>
  <si>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</si>
  <si>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</si>
  <si>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</si>
  <si>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</si>
  <si>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</si>
  <si>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</si>
  <si>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</si>
  <si>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</si>
  <si>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</si>
  <si>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</si>
  <si>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</si>
  <si>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</si>
  <si>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</si>
  <si>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</si>
  <si>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</si>
  <si>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</si>
  <si>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</si>
  <si>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</si>
  <si>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</si>
  <si>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</si>
  <si>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</si>
  <si>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</si>
  <si>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</si>
  <si>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</si>
  <si>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</si>
  <si>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</si>
  <si>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</si>
  <si>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</si>
  <si>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</si>
  <si>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</si>
  <si>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</si>
  <si>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</si>
  <si>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</si>
  <si>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</si>
  <si>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</si>
  <si>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</si>
  <si>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</si>
  <si>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</si>
  <si>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</si>
  <si>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</si>
  <si>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</si>
  <si>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</si>
  <si>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</si>
  <si>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</si>
  <si>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</si>
  <si>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</si>
  <si>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</si>
  <si>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</si>
  <si>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</si>
  <si>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</si>
  <si>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</si>
  <si>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</si>
  <si>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</si>
  <si>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</si>
  <si>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</si>
  <si>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</si>
  <si>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</si>
  <si>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</si>
  <si>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</si>
  <si>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</si>
  <si>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</si>
  <si>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</si>
  <si>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</si>
  <si>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</si>
  <si>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</si>
  <si>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</si>
  <si>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</si>
  <si>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</si>
  <si>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</si>
  <si>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</si>
  <si>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</si>
  <si>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</si>
  <si>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</si>
  <si>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</si>
  <si>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</si>
  <si>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</si>
  <si>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</si>
  <si>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</si>
  <si>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</si>
  <si>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</si>
  <si>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</si>
  <si>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</si>
  <si>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</si>
  <si>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</si>
  <si>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</si>
  <si>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</si>
  <si>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</si>
  <si>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</si>
  <si>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</si>
  <si>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</si>
  <si>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</si>
  <si>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</si>
  <si>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</si>
  <si>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</si>
  <si>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</si>
  <si>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</si>
  <si>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</si>
  <si>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</si>
  <si>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</si>
  <si>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</si>
  <si>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</si>
  <si>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</si>
  <si>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</si>
  <si>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</si>
  <si>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</si>
  <si>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</si>
  <si>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</si>
  <si>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</si>
  <si>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</si>
  <si>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</si>
  <si>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</si>
  <si>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</si>
  <si>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</si>
  <si>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</si>
  <si>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</si>
  <si>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</si>
  <si>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</si>
  <si>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</si>
  <si>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</si>
  <si>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</si>
  <si>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</si>
  <si>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</si>
  <si>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</si>
  <si>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</si>
  <si>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</si>
  <si>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</si>
  <si>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</si>
  <si>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</si>
  <si>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</si>
  <si>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</si>
  <si>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</si>
  <si>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</si>
  <si>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</si>
  <si>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</si>
  <si>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</si>
  <si>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</si>
  <si>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</si>
  <si>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</si>
  <si>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</si>
  <si>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</si>
  <si>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</si>
  <si>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</si>
  <si>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</si>
  <si>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</si>
  <si>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</si>
  <si>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</si>
  <si>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</si>
  <si>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</si>
  <si>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</si>
  <si>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</si>
  <si>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</si>
  <si>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</si>
  <si>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</si>
  <si>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</si>
  <si>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</si>
  <si>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</si>
  <si>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</si>
  <si>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</si>
  <si>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</si>
  <si>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</si>
  <si>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</si>
  <si>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</si>
  <si>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</si>
  <si>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</si>
  <si>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</si>
  <si>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</si>
  <si>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</si>
  <si>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</si>
  <si>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</si>
  <si>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</si>
  <si>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</si>
  <si>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</si>
  <si>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</si>
  <si>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</si>
  <si>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</si>
  <si>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</si>
  <si>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</si>
  <si>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</si>
  <si>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</si>
  <si>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</si>
  <si>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</si>
  <si>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</si>
  <si>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</si>
  <si>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</si>
  <si>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</si>
  <si>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</si>
  <si>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</si>
  <si>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</si>
  <si>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</si>
  <si>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</si>
  <si>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</si>
  <si>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</si>
  <si>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</si>
  <si>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</si>
  <si>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</si>
  <si>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</si>
  <si>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</si>
  <si>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</si>
  <si>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</si>
  <si>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</si>
  <si>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</si>
  <si>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</si>
  <si>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</si>
  <si>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</si>
  <si>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</si>
  <si>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</si>
  <si>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</si>
  <si>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</si>
  <si>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</si>
  <si>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</si>
  <si>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</si>
  <si>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</si>
  <si>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</si>
  <si>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</si>
  <si>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</si>
  <si>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</si>
  <si>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</si>
  <si>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</si>
  <si>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</si>
  <si>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</si>
  <si>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</si>
  <si>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</si>
  <si>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</si>
  <si>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</si>
  <si>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</si>
  <si>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</si>
  <si>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</si>
  <si>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</si>
  <si>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</si>
  <si>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</si>
  <si>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</si>
  <si>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</si>
  <si>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</si>
  <si>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</si>
  <si>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</si>
  <si>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</si>
  <si>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</si>
  <si>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</si>
  <si>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</si>
  <si>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</si>
  <si>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</si>
  <si>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</si>
  <si>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</si>
  <si>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</si>
  <si>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</si>
  <si>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</si>
  <si>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</si>
  <si>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</si>
  <si>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</si>
  <si>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</si>
  <si>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</si>
  <si>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</si>
  <si>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</si>
  <si>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</si>
  <si>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</si>
  <si>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</si>
  <si>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</si>
  <si>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</si>
  <si>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</si>
  <si>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</si>
  <si>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</si>
  <si>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</si>
  <si>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</si>
  <si>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</si>
  <si>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</si>
  <si>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</si>
  <si>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</si>
  <si>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</si>
  <si>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</si>
  <si>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</si>
  <si>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</si>
  <si>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</si>
  <si>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</si>
  <si>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</si>
  <si>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</si>
  <si>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</si>
  <si>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</si>
  <si>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</si>
  <si>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</si>
  <si>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</si>
  <si>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</si>
  <si>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</si>
  <si>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</si>
  <si>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</si>
  <si>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</si>
  <si>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</si>
  <si>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</si>
  <si>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</si>
  <si>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</si>
  <si>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</si>
  <si>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</si>
  <si>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</si>
  <si>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</si>
  <si>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</si>
  <si>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</si>
  <si>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</si>
  <si>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</si>
  <si>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</si>
  <si>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</si>
  <si>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</si>
  <si>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</si>
  <si>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</si>
  <si>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</si>
  <si>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</si>
  <si>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</si>
  <si>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</si>
  <si>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</si>
  <si>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</si>
  <si>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</si>
  <si>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</si>
  <si>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</si>
  <si>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</si>
  <si>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</si>
  <si>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</si>
  <si>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</si>
  <si>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</si>
  <si>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</si>
  <si>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</si>
  <si>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</si>
  <si>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</si>
  <si>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</si>
  <si>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</si>
  <si>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</si>
  <si>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</si>
  <si>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</si>
  <si>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</si>
  <si>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</si>
  <si>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</si>
  <si>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</si>
  <si>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</si>
  <si>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</si>
  <si>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</si>
  <si>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</si>
  <si>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</si>
  <si>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</si>
  <si>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</si>
  <si>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</si>
  <si>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</si>
  <si>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</si>
  <si>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</si>
  <si>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</si>
  <si>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</si>
  <si>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</si>
  <si>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</si>
  <si>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</si>
  <si>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</si>
  <si>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</si>
  <si>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</si>
  <si>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</si>
  <si>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</si>
  <si>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</si>
  <si>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</si>
  <si>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</si>
  <si>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</si>
  <si>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</si>
  <si>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</si>
  <si>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</si>
  <si>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</si>
  <si>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</si>
  <si>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</si>
  <si>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</si>
  <si>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</si>
  <si>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</si>
  <si>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</si>
  <si>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</si>
  <si>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</si>
  <si>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</si>
  <si>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</si>
  <si>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</si>
  <si>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</si>
  <si>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</si>
  <si>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</si>
  <si>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</si>
  <si>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</si>
  <si>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</si>
  <si>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</si>
  <si>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</si>
  <si>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</si>
  <si>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</si>
  <si>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</si>
  <si>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</si>
  <si>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</si>
  <si>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</si>
  <si>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</si>
  <si>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</si>
  <si>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</si>
  <si>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</si>
  <si>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</si>
  <si>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</si>
  <si>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</si>
  <si>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</si>
  <si>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</si>
  <si>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</si>
  <si>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</si>
  <si>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</si>
  <si>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</si>
  <si>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</si>
  <si>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</si>
  <si>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</si>
  <si>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</si>
  <si>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</si>
  <si>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</si>
  <si>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</si>
  <si>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</si>
  <si>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</si>
  <si>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</si>
  <si>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</si>
  <si>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</si>
  <si>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</si>
  <si>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</si>
  <si>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</si>
  <si>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</si>
  <si>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</si>
  <si>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</si>
  <si>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</si>
  <si>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</si>
  <si>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</si>
  <si>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</si>
  <si>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</si>
  <si>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</si>
  <si>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</si>
  <si>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</si>
  <si>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</si>
  <si>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</si>
  <si>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</si>
  <si>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</si>
  <si>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</si>
  <si>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</si>
  <si>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</si>
  <si>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</si>
  <si>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</si>
  <si>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</si>
  <si>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</si>
  <si>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</si>
  <si>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</si>
  <si>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</si>
  <si>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</si>
  <si>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</si>
  <si>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</si>
  <si>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</si>
  <si>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</si>
  <si>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</si>
  <si>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</si>
  <si>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</si>
  <si>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</si>
  <si>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</si>
  <si>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</si>
  <si>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</si>
  <si>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</si>
  <si>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</si>
  <si>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</si>
  <si>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</si>
  <si>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</si>
  <si>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</si>
  <si>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</si>
  <si>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</si>
  <si>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</si>
  <si>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</si>
  <si>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</si>
  <si>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</si>
  <si>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</si>
  <si>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</si>
  <si>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</si>
  <si>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</si>
  <si>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</si>
  <si>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</si>
  <si>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</si>
  <si>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</si>
  <si>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</si>
  <si>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</si>
  <si>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</si>
  <si>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</si>
  <si>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</si>
  <si>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</si>
  <si>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</si>
  <si>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</si>
  <si>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</si>
  <si>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</si>
  <si>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</si>
  <si>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</si>
  <si>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</si>
  <si>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</si>
  <si>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</si>
  <si>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</si>
  <si>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</si>
  <si>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</si>
  <si>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</si>
  <si>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</si>
  <si>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</si>
  <si>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</si>
  <si>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</si>
  <si>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</si>
  <si>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</si>
  <si>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</si>
  <si>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</si>
  <si>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</si>
  <si>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</si>
  <si>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</si>
  <si>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</si>
  <si>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</si>
  <si>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</si>
  <si>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</si>
  <si>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</si>
  <si>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</si>
  <si>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</si>
  <si>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</si>
  <si>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</si>
  <si>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</si>
  <si>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</si>
  <si>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</si>
  <si>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</si>
  <si>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</si>
  <si>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</si>
  <si>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</si>
  <si>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</si>
  <si>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</si>
  <si>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</si>
  <si>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</si>
  <si>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</si>
  <si>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</si>
  <si>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</si>
  <si>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</si>
  <si>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</si>
  <si>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</si>
  <si>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</si>
  <si>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</si>
  <si>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</si>
  <si>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</si>
  <si>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</si>
  <si>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</si>
  <si>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</si>
  <si>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</si>
  <si>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</si>
  <si>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</si>
  <si>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</si>
  <si>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</si>
  <si>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</si>
  <si>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</si>
  <si>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</si>
  <si>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</si>
  <si>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</si>
  <si>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</si>
  <si>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</si>
  <si>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</si>
  <si>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</si>
  <si>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</si>
  <si>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</si>
  <si>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</si>
  <si>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</si>
  <si>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</si>
  <si>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</si>
  <si>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</si>
  <si>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</si>
  <si>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</si>
  <si>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</si>
  <si>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</si>
  <si>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</si>
  <si>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</si>
  <si>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</si>
  <si>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</si>
  <si>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</si>
  <si>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</si>
  <si>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</si>
  <si>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</si>
  <si>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</si>
  <si>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</si>
  <si>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</si>
  <si>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</si>
  <si>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</si>
  <si>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</si>
  <si>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</si>
  <si>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</si>
  <si>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</si>
  <si>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</si>
  <si>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</si>
  <si>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</si>
  <si>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</si>
  <si>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</si>
  <si>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</si>
  <si>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</si>
  <si>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</si>
  <si>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</si>
  <si>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</si>
  <si>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</si>
  <si>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</si>
  <si>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</si>
  <si>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</si>
  <si>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</si>
  <si>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</si>
  <si>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</si>
  <si>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</si>
  <si>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</si>
  <si>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</si>
  <si>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</si>
  <si>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</si>
  <si>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</si>
  <si>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</si>
  <si>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</si>
  <si>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</si>
  <si>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</si>
  <si>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</si>
  <si>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</si>
  <si>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</si>
  <si>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</si>
  <si>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</si>
  <si>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</si>
  <si>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</si>
  <si>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</si>
  <si>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</si>
  <si>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</si>
  <si>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</si>
  <si>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</si>
  <si>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</si>
  <si>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</si>
  <si>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</si>
  <si>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</si>
  <si>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</si>
  <si>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</si>
  <si>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</si>
  <si>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</si>
  <si>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</si>
  <si>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</si>
  <si>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</si>
  <si>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</si>
  <si>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</si>
  <si>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</si>
  <si>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</si>
  <si>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</si>
  <si>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</si>
  <si>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</si>
  <si>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</si>
  <si>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</si>
  <si>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</si>
  <si>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</si>
  <si>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</si>
  <si>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</si>
  <si>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</si>
  <si>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</si>
  <si>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</si>
  <si>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</si>
  <si>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</si>
  <si>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</si>
  <si>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</si>
  <si>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</si>
  <si>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</si>
  <si>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</si>
  <si>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</si>
  <si>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</si>
  <si>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</si>
  <si>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</si>
  <si>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</si>
  <si>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</si>
  <si>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</si>
  <si>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</si>
  <si>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</si>
  <si>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</si>
  <si>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</si>
  <si>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</si>
  <si>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</si>
  <si>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</si>
  <si>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</si>
  <si>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</si>
  <si>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</si>
  <si>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</si>
  <si>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</si>
  <si>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</si>
  <si>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</si>
  <si>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</si>
  <si>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</si>
  <si>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</si>
  <si>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</si>
  <si>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</si>
  <si>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</si>
  <si>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</si>
  <si>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</si>
  <si>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</si>
  <si>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</si>
  <si>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</si>
  <si>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</si>
  <si>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</si>
  <si>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</si>
  <si>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</si>
  <si>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</si>
  <si>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</si>
  <si>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</si>
  <si>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</si>
  <si>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</si>
  <si>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</si>
  <si>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</si>
  <si>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</si>
  <si>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</si>
  <si>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</si>
  <si>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</si>
  <si>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</si>
  <si>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</si>
  <si>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</si>
  <si>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</si>
  <si>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</si>
  <si>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</si>
  <si>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</si>
  <si>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</si>
  <si>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</si>
  <si>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</si>
  <si>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</si>
  <si>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</si>
  <si>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</si>
  <si>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</si>
  <si>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</si>
  <si>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</si>
  <si>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</si>
  <si>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</si>
  <si>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</si>
  <si>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</si>
  <si>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</si>
  <si>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</si>
  <si>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</si>
  <si>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</si>
  <si>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</si>
  <si>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</si>
  <si>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</si>
  <si>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</si>
  <si>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</si>
  <si>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</si>
  <si>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</si>
  <si>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</si>
  <si>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</si>
  <si>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</si>
  <si>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</si>
  <si>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</si>
  <si>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</si>
  <si>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</si>
  <si>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</si>
  <si>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</si>
  <si>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</si>
  <si>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</si>
  <si>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</si>
  <si>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</si>
  <si>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</si>
  <si>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</si>
  <si>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</si>
  <si>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</si>
  <si>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</si>
  <si>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</si>
  <si>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</si>
  <si>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</si>
  <si>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</si>
  <si>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</si>
  <si>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</si>
  <si>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</si>
  <si>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</si>
  <si>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</si>
  <si>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</si>
  <si>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</si>
  <si>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</si>
  <si>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</si>
  <si>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</si>
  <si>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</si>
  <si>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</si>
  <si>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</si>
  <si>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</si>
  <si>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</si>
  <si>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</si>
  <si>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</si>
  <si>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</si>
  <si>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</si>
  <si>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</si>
  <si>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</si>
  <si>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</si>
  <si>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</si>
  <si>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</si>
  <si>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</si>
  <si>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</si>
  <si>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</si>
  <si>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</si>
  <si>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</si>
  <si>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</si>
  <si>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</si>
  <si>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</si>
  <si>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</si>
  <si>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</si>
  <si>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</si>
  <si>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</si>
  <si>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</si>
  <si>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</si>
  <si>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</si>
  <si>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</si>
  <si>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</si>
  <si>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</si>
  <si>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</si>
  <si>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</si>
  <si>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</si>
  <si>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</si>
  <si>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</si>
  <si>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</si>
  <si>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</si>
  <si>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</si>
  <si>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</si>
  <si>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</si>
  <si>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</si>
  <si>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</si>
  <si>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</si>
  <si>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</si>
  <si>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</si>
  <si>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</si>
  <si>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</si>
  <si>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</si>
  <si>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</si>
  <si>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</si>
  <si>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</si>
  <si>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</si>
  <si>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</si>
  <si>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</si>
  <si>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</si>
  <si>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</si>
  <si>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</si>
  <si>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</si>
  <si>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</si>
  <si>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</si>
  <si>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</si>
  <si>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</si>
  <si>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</si>
  <si>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</si>
  <si>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</si>
  <si>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</si>
  <si>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</si>
  <si>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</si>
  <si>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</si>
  <si>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</si>
  <si>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</si>
  <si>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</si>
  <si>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</si>
  <si>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</si>
  <si>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</si>
  <si>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</si>
  <si>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</si>
  <si>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</si>
  <si>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</si>
  <si>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</si>
  <si>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</si>
  <si>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</si>
  <si>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</si>
  <si>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</si>
  <si>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</si>
  <si>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</si>
  <si>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</si>
  <si>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</si>
  <si>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</si>
  <si>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</si>
  <si>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</si>
  <si>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</si>
  <si>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</si>
  <si>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</si>
  <si>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</si>
  <si>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</si>
  <si>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</si>
  <si>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</si>
  <si>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</si>
  <si>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</si>
  <si>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</si>
  <si>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</si>
  <si>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</si>
  <si>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</si>
  <si>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</si>
  <si>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</si>
  <si>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</si>
  <si>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</si>
  <si>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</si>
  <si>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</si>
  <si>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</si>
  <si>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</si>
  <si>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</si>
  <si>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</si>
  <si>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</si>
  <si>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</si>
  <si>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</si>
  <si>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</si>
  <si>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</si>
  <si>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</si>
  <si>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</si>
  <si>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</si>
  <si>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</si>
  <si>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</si>
  <si>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</si>
  <si>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</si>
  <si>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</si>
  <si>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</si>
  <si>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</si>
  <si>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</si>
  <si>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</si>
  <si>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</si>
  <si>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</si>
  <si>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</si>
  <si>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</si>
  <si>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</si>
  <si>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</si>
  <si>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</si>
  <si>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</si>
  <si>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</si>
  <si>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</si>
  <si>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</si>
  <si>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</si>
  <si>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</si>
  <si>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</si>
  <si>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</si>
  <si>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</si>
  <si>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</si>
  <si>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</si>
  <si>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</si>
  <si>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</si>
  <si>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</si>
  <si>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</si>
  <si>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</si>
  <si>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</si>
  <si>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</si>
  <si>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</si>
  <si>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</si>
  <si>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</si>
  <si>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</si>
  <si>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</si>
  <si>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</si>
  <si>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</si>
  <si>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</si>
  <si>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</si>
  <si>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</si>
  <si>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</si>
  <si>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</si>
  <si>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</si>
  <si>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</si>
  <si>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</si>
  <si>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</si>
  <si>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</si>
  <si>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</si>
  <si>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</si>
  <si>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</si>
  <si>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</si>
  <si>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</si>
  <si>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</si>
  <si>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</si>
  <si>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</si>
  <si>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</si>
  <si>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</si>
  <si>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</si>
  <si>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</si>
  <si>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</si>
  <si>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</si>
  <si>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</si>
  <si>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</si>
  <si>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</si>
  <si>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</si>
  <si>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</si>
  <si>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</si>
  <si>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</si>
  <si>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</si>
  <si>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</si>
  <si>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</si>
  <si>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</si>
  <si>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</si>
  <si>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</si>
  <si>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</si>
  <si>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</si>
  <si>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</si>
  <si>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</si>
  <si>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</si>
  <si>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</si>
  <si>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</si>
  <si>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</si>
  <si>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</si>
  <si>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</si>
  <si>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</si>
  <si>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</si>
  <si>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</si>
  <si>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</si>
  <si>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</si>
  <si>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</si>
  <si>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</si>
  <si>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</si>
  <si>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</si>
  <si>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</si>
  <si>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</si>
  <si>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</si>
  <si>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</si>
  <si>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</si>
  <si>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</si>
  <si>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</si>
  <si>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</si>
  <si>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</si>
  <si>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</si>
  <si>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</si>
  <si>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</si>
  <si>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</si>
  <si>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</si>
  <si>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</si>
  <si>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</si>
  <si>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</si>
  <si>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</si>
  <si>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</si>
  <si>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</si>
  <si>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</si>
  <si>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</si>
  <si>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</si>
  <si>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</si>
  <si>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</si>
  <si>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</si>
  <si>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</si>
  <si>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</si>
  <si>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</si>
  <si>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</si>
  <si>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</si>
  <si>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</si>
  <si>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</si>
  <si>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</si>
  <si>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</si>
  <si>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</si>
  <si>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</si>
  <si>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</si>
  <si>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</si>
  <si>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</si>
  <si>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</si>
  <si>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</si>
  <si>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</si>
  <si>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</si>
  <si>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</si>
  <si>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</si>
  <si>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</si>
  <si>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</si>
  <si>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</si>
  <si>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</si>
  <si>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</si>
  <si>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</si>
  <si>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</si>
  <si>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</si>
  <si>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</si>
  <si>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</si>
  <si>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</si>
  <si>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</si>
  <si>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</si>
  <si>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</si>
  <si>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</si>
  <si>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</si>
  <si>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</si>
  <si>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</si>
  <si>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</si>
  <si>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</si>
  <si>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</si>
  <si>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</si>
  <si>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</si>
  <si>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</si>
  <si>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</si>
  <si>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</si>
  <si>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</si>
  <si>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</si>
  <si>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</si>
  <si>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</si>
  <si>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</si>
  <si>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</si>
  <si>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</si>
  <si>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</si>
  <si>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</si>
  <si>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</si>
  <si>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</si>
  <si>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</si>
  <si>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</si>
  <si>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</si>
  <si>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</si>
  <si>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</si>
  <si>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</si>
  <si>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</si>
  <si>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</si>
  <si>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</si>
  <si>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</si>
  <si>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</si>
  <si>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</si>
  <si>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</si>
  <si>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</si>
  <si>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</si>
  <si>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</si>
  <si>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</si>
  <si>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</si>
  <si>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</si>
  <si>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</si>
  <si>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</si>
  <si>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</si>
  <si>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</si>
  <si>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</si>
  <si>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</si>
  <si>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</si>
  <si>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</si>
  <si>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</si>
  <si>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</si>
  <si>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</si>
  <si>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</si>
  <si>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</si>
  <si>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</si>
  <si>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</si>
  <si>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</si>
  <si>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</si>
  <si>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</si>
  <si>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</si>
  <si>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</si>
  <si>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</si>
  <si>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</si>
  <si>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</si>
  <si>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</si>
  <si>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</si>
  <si>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</si>
  <si>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</si>
  <si>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</si>
  <si>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</si>
  <si>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</si>
  <si>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</si>
  <si>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</si>
  <si>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</si>
  <si>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</si>
  <si>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</si>
  <si>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</si>
  <si>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</si>
  <si>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</si>
  <si>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</si>
  <si>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</si>
  <si>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</si>
  <si>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</si>
  <si>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</si>
  <si>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</si>
  <si>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</si>
  <si>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</si>
  <si>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</si>
  <si>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</si>
  <si>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</si>
  <si>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</si>
  <si>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</si>
  <si>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</si>
  <si>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</si>
  <si>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</si>
  <si>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</si>
  <si>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</si>
  <si>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</si>
  <si>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</si>
  <si>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</si>
  <si>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</si>
  <si>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</si>
  <si>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</si>
  <si>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</si>
  <si>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</si>
  <si>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</si>
  <si>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</si>
  <si>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</si>
  <si>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</si>
  <si>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</si>
  <si>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</si>
  <si>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</si>
  <si>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</si>
  <si>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</si>
  <si>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</si>
  <si>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</si>
  <si>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</si>
  <si>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</si>
  <si>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</si>
  <si>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</si>
  <si>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</si>
  <si>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</si>
  <si>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</si>
  <si>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</si>
  <si>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</si>
  <si>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</si>
  <si>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</si>
  <si>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</si>
  <si>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</si>
  <si>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</si>
  <si>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</si>
  <si>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</si>
  <si>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</si>
  <si>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</si>
  <si>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</si>
  <si>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</si>
  <si>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</si>
  <si>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</si>
  <si>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</si>
  <si>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</si>
  <si>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</si>
  <si>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</si>
  <si>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</si>
  <si>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</si>
  <si>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</si>
  <si>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</si>
  <si>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</si>
  <si>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</si>
  <si>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</si>
  <si>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</si>
  <si>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</si>
  <si>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</si>
  <si>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</si>
  <si>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</si>
  <si>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</si>
  <si>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</si>
  <si>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</si>
  <si>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</si>
  <si>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</si>
  <si>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</si>
  <si>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</si>
  <si>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</si>
  <si>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</si>
  <si>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</si>
  <si>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</si>
  <si>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</si>
  <si>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</si>
  <si>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</si>
  <si>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</si>
  <si>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</si>
  <si>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</si>
  <si>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</si>
  <si>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</si>
  <si>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</si>
  <si>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</si>
  <si>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</si>
  <si>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</si>
  <si>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</si>
  <si>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</si>
  <si>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</si>
  <si>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</si>
  <si>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</si>
  <si>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</si>
  <si>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</si>
  <si>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</si>
  <si>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</si>
  <si>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</si>
  <si>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</si>
  <si>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</si>
  <si>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</si>
  <si>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</si>
  <si>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</si>
  <si>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</si>
  <si>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</si>
  <si>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</si>
  <si>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</si>
  <si>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</si>
  <si>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</si>
  <si>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</si>
  <si>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</si>
  <si>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</si>
  <si>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</si>
  <si>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</si>
  <si>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</si>
  <si>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</si>
  <si>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</si>
  <si>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</si>
  <si>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</si>
  <si>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</si>
  <si>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</si>
  <si>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</si>
  <si>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</si>
  <si>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</si>
  <si>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</si>
  <si>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</si>
  <si>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</si>
  <si>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</si>
  <si>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</si>
  <si>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</si>
  <si>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</si>
  <si>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</si>
  <si>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</si>
  <si>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</si>
  <si>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</si>
  <si>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</si>
  <si>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</si>
  <si>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</si>
  <si>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</si>
  <si>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</si>
  <si>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</si>
  <si>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</si>
  <si>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</si>
  <si>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</si>
  <si>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</si>
  <si>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</si>
  <si>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</si>
  <si>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</si>
  <si>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</si>
  <si>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</si>
  <si>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</si>
  <si>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</si>
  <si>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</si>
  <si>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</si>
  <si>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</si>
  <si>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</si>
  <si>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</si>
  <si>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</si>
  <si>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</si>
  <si>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</si>
  <si>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</si>
  <si>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</si>
  <si>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</si>
  <si>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</si>
  <si>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</si>
  <si>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</si>
  <si>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</si>
  <si>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</si>
  <si>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</si>
  <si>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</si>
  <si>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</si>
  <si>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</si>
  <si>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</si>
  <si>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</si>
  <si>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</si>
  <si>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</si>
  <si>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</si>
  <si>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</si>
  <si>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</si>
  <si>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</si>
  <si>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</si>
  <si>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</si>
  <si>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</si>
  <si>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</si>
  <si>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</si>
  <si>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</si>
  <si>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</si>
  <si>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</si>
  <si>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</si>
  <si>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</si>
  <si>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</si>
  <si>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</si>
  <si>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</si>
  <si>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</si>
  <si>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</si>
  <si>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</si>
  <si>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</si>
  <si>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</si>
  <si>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</si>
  <si>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</si>
  <si>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</si>
  <si>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</si>
  <si>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</si>
  <si>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</si>
  <si>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</si>
  <si>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</si>
  <si>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</si>
  <si>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</si>
  <si>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</si>
  <si>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</si>
  <si>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</si>
  <si>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</si>
  <si>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</si>
  <si>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</si>
  <si>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</si>
  <si>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</si>
  <si>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</si>
  <si>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</si>
  <si>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</si>
  <si>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</si>
  <si>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</si>
  <si>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</si>
  <si>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</si>
  <si>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</si>
  <si>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</si>
  <si>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</si>
  <si>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</si>
  <si>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</si>
  <si>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</si>
  <si>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</si>
  <si>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</si>
  <si>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</si>
  <si>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</si>
  <si>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</si>
  <si>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</si>
  <si>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</si>
  <si>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</si>
  <si>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</si>
  <si>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</si>
  <si>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</si>
  <si>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</si>
  <si>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</si>
  <si>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</si>
  <si>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</si>
  <si>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</si>
  <si>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</si>
  <si>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</si>
  <si>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</si>
  <si>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</si>
  <si>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</si>
  <si>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</si>
  <si>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</si>
  <si>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</si>
  <si>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</si>
  <si>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</si>
  <si>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</si>
  <si>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</si>
  <si>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</si>
  <si>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</si>
  <si>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</si>
  <si>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</si>
  <si>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</si>
  <si>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</si>
  <si>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</si>
  <si>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</si>
  <si>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</si>
  <si>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</si>
  <si>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</si>
  <si>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</si>
  <si>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</si>
  <si>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</si>
  <si>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</si>
  <si>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</si>
  <si>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</si>
  <si>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</si>
  <si>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</si>
  <si>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</si>
  <si>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</si>
  <si>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</si>
  <si>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</si>
  <si>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</si>
  <si>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</si>
  <si>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</si>
  <si>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</si>
  <si>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</si>
  <si>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</si>
  <si>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</si>
  <si>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</si>
  <si>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</si>
  <si>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</si>
  <si>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</si>
  <si>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</si>
  <si>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</si>
  <si>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</si>
  <si>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</si>
  <si>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</si>
  <si>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</si>
  <si>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</si>
  <si>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</si>
  <si>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</si>
  <si>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</si>
  <si>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</si>
  <si>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</si>
  <si>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</si>
  <si>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</si>
  <si>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</si>
  <si>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</si>
  <si>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</si>
  <si>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</si>
  <si>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</si>
  <si>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</si>
  <si>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</si>
  <si>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</si>
  <si>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</si>
  <si>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</si>
  <si>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</si>
  <si>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</si>
  <si>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</si>
  <si>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</si>
  <si>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</si>
  <si>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</si>
  <si>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</si>
  <si>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</si>
  <si>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</si>
  <si>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</si>
  <si>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</si>
  <si>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</si>
  <si>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</si>
  <si>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</si>
  <si>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</si>
  <si>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</si>
  <si>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</si>
  <si>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</si>
  <si>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</si>
  <si>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</si>
  <si>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</si>
  <si>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</si>
  <si>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</si>
  <si>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</si>
  <si>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</si>
  <si>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</si>
  <si>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</si>
  <si>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</si>
  <si>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</si>
  <si>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</si>
  <si>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</si>
  <si>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</si>
  <si>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</si>
  <si>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</si>
  <si>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</si>
  <si>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</si>
  <si>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</si>
  <si>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</si>
  <si>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</si>
  <si>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</si>
  <si>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</si>
  <si>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</si>
  <si>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</si>
  <si>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</si>
  <si>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</si>
  <si>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</si>
  <si>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</si>
  <si>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</si>
  <si>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</si>
  <si>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</si>
  <si>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</si>
  <si>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</si>
  <si>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</si>
  <si>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</si>
  <si>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</si>
  <si>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</si>
  <si>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</si>
  <si>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</si>
  <si>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</si>
  <si>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</si>
  <si>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</si>
  <si>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</si>
  <si>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</si>
  <si>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</si>
  <si>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</si>
  <si>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</si>
  <si>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</si>
  <si>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</si>
  <si>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</si>
  <si>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</si>
  <si>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</si>
  <si>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</si>
  <si>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</si>
  <si>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</si>
  <si>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</si>
  <si>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</si>
  <si>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</si>
  <si>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</si>
  <si>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</si>
  <si>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</si>
  <si>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</si>
  <si>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</si>
  <si>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</si>
  <si>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</si>
  <si>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</si>
  <si>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</si>
  <si>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</si>
  <si>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</si>
  <si>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</si>
  <si>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</si>
  <si>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</si>
  <si>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</si>
  <si>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</si>
  <si>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</si>
  <si>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</si>
  <si>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</si>
  <si>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</si>
  <si>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</si>
  <si>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</si>
  <si>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</si>
  <si>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</si>
  <si>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</si>
  <si>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</si>
  <si>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</si>
  <si>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</si>
  <si>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</si>
  <si>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</si>
  <si>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</si>
  <si>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</si>
  <si>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</si>
  <si>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</si>
  <si>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</si>
  <si>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</si>
  <si>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</si>
  <si>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</si>
  <si>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</si>
  <si>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</si>
  <si>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</si>
  <si>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</si>
  <si>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</si>
  <si>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</si>
  <si>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</si>
  <si>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</si>
  <si>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</si>
  <si>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</si>
  <si>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</si>
  <si>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</si>
  <si>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</si>
  <si>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</si>
  <si>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</si>
  <si>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</si>
  <si>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</si>
  <si>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</si>
  <si>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</si>
  <si>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</si>
  <si>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</si>
  <si>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</si>
  <si>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</si>
  <si>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</si>
  <si>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</si>
  <si>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</si>
  <si>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</si>
  <si>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</si>
  <si>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</si>
  <si>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</si>
  <si>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</si>
  <si>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</si>
  <si>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</si>
  <si>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</si>
  <si>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</si>
  <si>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</si>
  <si>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</si>
  <si>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</si>
  <si>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</si>
  <si>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</si>
  <si>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</si>
  <si>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</si>
  <si>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</si>
  <si>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</si>
  <si>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</si>
  <si>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</si>
  <si>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</si>
  <si>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</si>
  <si>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</si>
  <si>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</si>
  <si>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</si>
  <si>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</si>
  <si>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</si>
  <si>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</si>
  <si>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</si>
  <si>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</si>
  <si>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</si>
  <si>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</si>
  <si>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</si>
  <si>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</si>
  <si>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</si>
  <si>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</si>
  <si>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</si>
  <si>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</si>
  <si>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</si>
  <si>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</si>
  <si>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</si>
  <si>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</si>
  <si>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</si>
  <si>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</si>
  <si>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</si>
  <si>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</si>
  <si>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</si>
  <si>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</si>
  <si>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</si>
  <si>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</si>
  <si>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</si>
  <si>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</si>
  <si>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</si>
  <si>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</si>
  <si>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</si>
  <si>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</si>
  <si>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</si>
  <si>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</si>
  <si>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</si>
  <si>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</si>
  <si>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</si>
  <si>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</si>
  <si>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</si>
  <si>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</si>
  <si>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</si>
  <si>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</si>
  <si>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</si>
  <si>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</si>
  <si>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</si>
  <si>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</si>
  <si>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</si>
  <si>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</si>
  <si>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</si>
  <si>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</si>
  <si>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</si>
  <si>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</si>
  <si>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</si>
  <si>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</si>
  <si>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</si>
  <si>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</si>
  <si>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</si>
  <si>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</si>
  <si>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</si>
  <si>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</si>
  <si>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</si>
  <si>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</si>
  <si>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</si>
  <si>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</si>
  <si>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</si>
  <si>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</si>
  <si>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</si>
  <si>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</si>
  <si>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</si>
  <si>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</si>
  <si>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</si>
  <si>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</si>
  <si>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</si>
  <si>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</si>
  <si>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</si>
  <si>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</si>
  <si>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</si>
  <si>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</si>
  <si>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</si>
  <si>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</si>
  <si>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</si>
  <si>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</si>
  <si>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</si>
  <si>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</si>
  <si>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</si>
  <si>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</si>
  <si>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</si>
  <si>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</si>
  <si>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</si>
  <si>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</si>
  <si>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</si>
  <si>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</si>
  <si>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</si>
  <si>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</si>
  <si>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</si>
  <si>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</si>
  <si>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</si>
  <si>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</si>
  <si>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</si>
  <si>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</si>
  <si>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</si>
  <si>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</si>
  <si>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</si>
  <si>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</si>
  <si>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</si>
  <si>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</si>
  <si>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</si>
  <si>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</si>
  <si>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</si>
  <si>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</si>
  <si>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</si>
  <si>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</si>
  <si>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</si>
  <si>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</si>
  <si>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</si>
  <si>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</si>
  <si>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</si>
  <si>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</si>
  <si>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</si>
  <si>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</si>
  <si>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</si>
  <si>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</si>
  <si>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</si>
  <si>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</si>
  <si>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</si>
  <si>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</si>
  <si>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</si>
  <si>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</si>
  <si>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</si>
  <si>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</si>
  <si>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</si>
  <si>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</si>
  <si>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</si>
  <si>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</si>
  <si>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</si>
  <si>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</si>
  <si>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</si>
  <si>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</si>
  <si>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</si>
  <si>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</si>
  <si>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</si>
  <si>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</si>
  <si>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</si>
  <si>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</si>
  <si>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</si>
  <si>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</si>
  <si>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</si>
  <si>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</si>
  <si>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</si>
  <si>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</si>
  <si>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</si>
  <si>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</si>
  <si>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</si>
  <si>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</si>
  <si>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</si>
  <si>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</si>
  <si>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</si>
  <si>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</si>
  <si>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</si>
  <si>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</si>
  <si>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</si>
  <si>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</si>
  <si>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</si>
  <si>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</si>
  <si>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</si>
  <si>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</si>
  <si>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</si>
  <si>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</si>
  <si>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</si>
  <si>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</si>
  <si>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</si>
  <si>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</si>
  <si>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</si>
  <si>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</si>
  <si>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</si>
  <si>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</si>
  <si>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</si>
  <si>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</si>
  <si>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</si>
  <si>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</si>
  <si>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</si>
  <si>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</si>
  <si>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</si>
  <si>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</si>
  <si>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</si>
  <si>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</si>
  <si>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</si>
  <si>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</si>
  <si>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</si>
  <si>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</si>
  <si>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</si>
  <si>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</si>
  <si>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</si>
  <si>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</si>
  <si>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</si>
  <si>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</si>
  <si>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</si>
  <si>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</si>
  <si>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</si>
  <si>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</si>
  <si>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</si>
  <si>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</si>
  <si>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</si>
  <si>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</si>
  <si>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</si>
  <si>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</si>
  <si>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</si>
  <si>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</si>
  <si>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</si>
  <si>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</si>
  <si>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</si>
  <si>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</si>
  <si>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</si>
  <si>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</si>
  <si>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</si>
  <si>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</si>
  <si>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</si>
  <si>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</si>
  <si>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</si>
  <si>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</si>
  <si>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</si>
  <si>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</si>
  <si>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</si>
  <si>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</si>
  <si>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</si>
  <si>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</si>
  <si>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</si>
  <si>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</si>
  <si>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</si>
  <si>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</si>
  <si>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</si>
  <si>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</si>
  <si>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</si>
  <si>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</si>
  <si>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</si>
  <si>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</si>
  <si>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</si>
  <si>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</si>
  <si>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</si>
  <si>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</si>
  <si>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</si>
  <si>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</si>
  <si>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</si>
  <si>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</si>
  <si>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</si>
  <si>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</si>
  <si>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</si>
  <si>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</si>
  <si>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</si>
  <si>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</si>
  <si>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</si>
  <si>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</si>
  <si>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</si>
  <si>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</si>
  <si>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</si>
  <si>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</si>
  <si>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</si>
  <si>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</si>
  <si>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</si>
  <si>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</si>
  <si>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</si>
  <si>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</si>
  <si>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</si>
  <si>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</si>
  <si>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</si>
  <si>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</si>
  <si>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</si>
  <si>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</si>
  <si>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</si>
  <si>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</si>
  <si>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</si>
  <si>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</si>
  <si>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</si>
  <si>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</si>
  <si>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</si>
  <si>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</si>
  <si>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</si>
  <si>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</si>
  <si>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</si>
  <si>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</si>
  <si>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</si>
  <si>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</si>
  <si>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</si>
  <si>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</si>
  <si>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</si>
  <si>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</si>
  <si>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</si>
  <si>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</si>
  <si>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</si>
  <si>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</si>
  <si>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</si>
  <si>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</si>
  <si>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</si>
  <si>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</si>
  <si>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</si>
  <si>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</si>
  <si>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</si>
  <si>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</si>
  <si>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</si>
  <si>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</si>
  <si>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</si>
  <si>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</si>
  <si>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</si>
  <si>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</si>
  <si>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</si>
  <si>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</si>
  <si>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</si>
  <si>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</si>
  <si>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</si>
  <si>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</si>
  <si>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</si>
  <si>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</si>
  <si>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</si>
  <si>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</si>
  <si>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</si>
  <si>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</si>
  <si>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</si>
  <si>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</si>
  <si>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</si>
  <si>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</si>
  <si>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</si>
  <si>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</si>
  <si>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</si>
  <si>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</si>
  <si>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</si>
  <si>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</si>
  <si>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</si>
  <si>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</si>
  <si>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</si>
  <si>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</si>
  <si>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</si>
  <si>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</si>
  <si>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</si>
  <si>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</si>
  <si>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</si>
  <si>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</si>
  <si>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</si>
  <si>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</si>
  <si>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</si>
  <si>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</si>
  <si>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</si>
  <si>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</si>
  <si>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</si>
  <si>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</si>
  <si>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</si>
  <si>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</si>
  <si>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</si>
  <si>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</si>
  <si>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</si>
  <si>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</si>
  <si>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</si>
  <si>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</si>
  <si>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</si>
  <si>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</si>
  <si>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</si>
  <si>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</si>
  <si>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</si>
  <si>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</si>
  <si>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</si>
  <si>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</si>
  <si>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</si>
  <si>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</si>
  <si>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</si>
  <si>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</si>
  <si>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</si>
  <si>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</si>
  <si>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</si>
  <si>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</si>
  <si>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</si>
  <si>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</si>
  <si>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</si>
  <si>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</si>
  <si>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</si>
  <si>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</si>
  <si>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</si>
  <si>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</si>
  <si>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</si>
  <si>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</si>
  <si>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</si>
  <si>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</si>
  <si>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</si>
  <si>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</si>
  <si>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</si>
  <si>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</si>
  <si>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</si>
  <si>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</si>
  <si>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</si>
  <si>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</si>
  <si>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</si>
  <si>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</si>
  <si>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</si>
  <si>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</si>
  <si>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</si>
  <si>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</si>
  <si>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</si>
  <si>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</si>
  <si>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</si>
  <si>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</si>
  <si>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</si>
  <si>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</si>
  <si>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</si>
  <si>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</si>
  <si>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</si>
  <si>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</si>
  <si>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</si>
  <si>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</si>
  <si>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</si>
  <si>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</si>
  <si>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</si>
  <si>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</si>
  <si>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</si>
  <si>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</si>
  <si>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</si>
  <si>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</si>
  <si>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</si>
  <si>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</si>
  <si>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</si>
  <si>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</si>
  <si>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</si>
  <si>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</si>
  <si>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</si>
  <si>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</si>
  <si>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</si>
  <si>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</si>
  <si>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</si>
  <si>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</si>
  <si>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</si>
  <si>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</si>
  <si>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</si>
  <si>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</si>
  <si>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</si>
  <si>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</si>
  <si>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</si>
  <si>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</si>
  <si>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</si>
  <si>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</si>
  <si>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</si>
  <si>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</si>
  <si>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</si>
  <si>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</si>
  <si>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</si>
  <si>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</si>
  <si>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</si>
  <si>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</si>
  <si>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</si>
  <si>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</si>
  <si>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</si>
  <si>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</si>
  <si>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</si>
  <si>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</si>
  <si>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</si>
  <si>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</si>
  <si>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</si>
  <si>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</si>
  <si>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</si>
  <si>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</si>
  <si>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</si>
  <si>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</si>
  <si>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</si>
  <si>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</si>
  <si>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</si>
  <si>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</si>
  <si>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</si>
  <si>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</si>
  <si>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</si>
  <si>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</si>
  <si>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</si>
  <si>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</si>
  <si>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</si>
  <si>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</si>
  <si>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</si>
  <si>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</si>
  <si>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</si>
  <si>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</si>
  <si>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</si>
  <si>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</si>
  <si>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</si>
  <si>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</si>
  <si>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</si>
  <si>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</si>
  <si>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</si>
  <si>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</si>
  <si>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</si>
  <si>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</si>
  <si>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</si>
  <si>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</si>
  <si>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</si>
  <si>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</si>
  <si>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</si>
  <si>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</si>
  <si>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</si>
  <si>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</si>
  <si>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</si>
  <si>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</si>
  <si>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</si>
  <si>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</si>
  <si>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</si>
  <si>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</si>
  <si>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</si>
  <si>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</si>
  <si>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</si>
  <si>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</si>
  <si>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</si>
  <si>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</si>
  <si>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</si>
  <si>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</si>
  <si>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</si>
  <si>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</si>
  <si>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</si>
  <si>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</si>
  <si>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</si>
  <si>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</si>
  <si>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</si>
  <si>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</si>
  <si>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</si>
  <si>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</si>
  <si>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</si>
  <si>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</si>
  <si>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</si>
  <si>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</si>
  <si>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</si>
  <si>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</si>
  <si>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</si>
  <si>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</si>
  <si>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</si>
  <si>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</si>
  <si>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</si>
  <si>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</si>
  <si>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</si>
  <si>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</si>
  <si>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</si>
  <si>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</si>
  <si>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</si>
  <si>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</si>
  <si>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</si>
  <si>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</si>
  <si>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</si>
  <si>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</si>
  <si>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</si>
  <si>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</si>
  <si>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</si>
  <si>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</si>
  <si>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</si>
  <si>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</si>
  <si>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</si>
  <si>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</si>
  <si>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</si>
  <si>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</si>
  <si>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</si>
  <si>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</si>
  <si>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</si>
  <si>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</si>
  <si>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</si>
  <si>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</si>
  <si>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</si>
  <si>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</si>
  <si>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</si>
  <si>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</si>
  <si>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</si>
  <si>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</si>
  <si>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</si>
  <si>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</si>
  <si>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</si>
  <si>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</si>
  <si>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</si>
  <si>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</si>
  <si>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</si>
  <si>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</si>
  <si>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</si>
  <si>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</si>
  <si>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</si>
  <si>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</si>
  <si>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</si>
  <si>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</si>
  <si>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</si>
  <si>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</si>
  <si>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</si>
  <si>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</si>
  <si>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</si>
  <si>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</si>
  <si>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</si>
  <si>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</si>
  <si>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</si>
  <si>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</si>
  <si>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</si>
  <si>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</si>
  <si>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</si>
  <si>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</si>
  <si>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</si>
  <si>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</si>
  <si>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</si>
  <si>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</si>
  <si>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</si>
  <si>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</si>
  <si>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</si>
  <si>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</si>
  <si>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</si>
  <si>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</si>
  <si>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</si>
  <si>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</si>
  <si>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</si>
  <si>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</si>
  <si>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</si>
  <si>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</si>
  <si>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</si>
  <si>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</si>
  <si>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</si>
  <si>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</si>
  <si>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</si>
  <si>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</si>
  <si>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</si>
  <si>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</si>
  <si>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</si>
  <si>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</si>
  <si>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</si>
  <si>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</si>
  <si>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</si>
  <si>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</si>
  <si>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</si>
  <si>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</si>
  <si>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</si>
  <si>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</si>
  <si>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</si>
  <si>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</si>
  <si>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</si>
  <si>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</si>
  <si>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</si>
  <si>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</si>
  <si>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</si>
  <si>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</si>
  <si>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</si>
  <si>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</si>
  <si>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</si>
  <si>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</si>
  <si>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</si>
  <si>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</si>
  <si>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</si>
  <si>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</si>
  <si>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</si>
  <si>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</si>
  <si>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</si>
  <si>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</si>
  <si>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</si>
  <si>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</si>
  <si>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</si>
  <si>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</si>
  <si>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</si>
  <si>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</si>
  <si>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</si>
  <si>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</si>
  <si>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</si>
  <si>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</si>
  <si>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</si>
  <si>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</si>
  <si>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</si>
  <si>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</si>
  <si>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</si>
  <si>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</si>
  <si>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</si>
  <si>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</si>
  <si>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</si>
  <si>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</si>
  <si>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</si>
  <si>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</si>
  <si>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</si>
  <si>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</si>
  <si>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</si>
  <si>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</si>
  <si>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</si>
  <si>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</si>
  <si>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</si>
  <si>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</si>
  <si>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</si>
  <si>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</si>
  <si>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</si>
  <si>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</si>
  <si>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</si>
  <si>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</si>
  <si>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</si>
  <si>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</si>
  <si>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</si>
  <si>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</si>
  <si>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</si>
  <si>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</si>
  <si>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</si>
  <si>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</si>
  <si>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</si>
  <si>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</si>
  <si>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</si>
  <si>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</si>
  <si>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</si>
  <si>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</si>
  <si>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</si>
  <si>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</si>
  <si>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</si>
  <si>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</si>
  <si>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</si>
  <si>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</si>
  <si>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</si>
  <si>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</si>
  <si>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</si>
  <si>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</si>
  <si>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</si>
  <si>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</si>
  <si>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</si>
  <si>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</si>
  <si>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</si>
  <si>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</si>
  <si>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</si>
  <si>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</si>
  <si>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</si>
  <si>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</si>
  <si>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</si>
  <si>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</si>
  <si>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</si>
  <si>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</si>
  <si>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</si>
  <si>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</si>
  <si>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</si>
  <si>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</si>
  <si>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</si>
  <si>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</si>
  <si>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</si>
  <si>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</si>
  <si>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</si>
  <si>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</si>
  <si>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</si>
  <si>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</si>
  <si>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</si>
  <si>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</si>
  <si>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</si>
  <si>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</si>
  <si>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</si>
  <si>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</si>
  <si>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</si>
  <si>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</si>
  <si>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</si>
  <si>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</si>
  <si>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</si>
  <si>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</si>
  <si>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</si>
  <si>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</si>
  <si>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</si>
  <si>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</si>
  <si>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</si>
  <si>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</si>
  <si>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</si>
  <si>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</si>
  <si>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</si>
  <si>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</si>
  <si>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</si>
  <si>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</si>
  <si>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</si>
  <si>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</si>
  <si>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</si>
  <si>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</si>
  <si>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</si>
  <si>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</si>
  <si>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</si>
  <si>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</si>
  <si>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</si>
  <si>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</si>
  <si>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</si>
  <si>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</si>
  <si>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</si>
  <si>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</si>
  <si>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</si>
  <si>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</si>
  <si>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</si>
  <si>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</si>
  <si>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</si>
  <si>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</si>
  <si>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</si>
  <si>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</si>
  <si>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</si>
  <si>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</si>
  <si>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</si>
  <si>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</si>
  <si>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</si>
  <si>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</si>
  <si>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</si>
  <si>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</si>
  <si>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</si>
  <si>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</si>
  <si>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</si>
  <si>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</si>
  <si>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</si>
  <si>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</si>
  <si>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</si>
  <si>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</si>
  <si>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</si>
  <si>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</si>
  <si>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</si>
  <si>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</si>
  <si>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</si>
  <si>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</si>
  <si>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</si>
  <si>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</si>
  <si>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</si>
  <si>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</si>
  <si>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</si>
  <si>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</si>
  <si>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</si>
  <si>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</si>
  <si>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</si>
  <si>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</si>
  <si>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</si>
  <si>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</si>
  <si>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</si>
  <si>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</si>
  <si>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</si>
  <si>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</si>
  <si>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</si>
  <si>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</si>
  <si>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</si>
  <si>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</si>
  <si>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</si>
  <si>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</si>
  <si>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</si>
  <si>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</si>
  <si>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</si>
  <si>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</si>
  <si>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</si>
  <si>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</si>
  <si>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</si>
  <si>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</si>
  <si>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</si>
  <si>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</si>
  <si>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</si>
  <si>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</si>
  <si>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</si>
  <si>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</si>
  <si>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</si>
  <si>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</si>
  <si>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</si>
  <si>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</si>
  <si>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</si>
  <si>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</si>
  <si>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</si>
  <si>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</si>
  <si>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</si>
  <si>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</si>
  <si>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</si>
  <si>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</si>
  <si>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</si>
  <si>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</si>
  <si>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</si>
  <si>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</si>
  <si>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</si>
  <si>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</si>
  <si>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</si>
  <si>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</si>
  <si>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</si>
  <si>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</si>
  <si>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</si>
  <si>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</si>
  <si>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</si>
  <si>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</si>
  <si>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</si>
  <si>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</si>
  <si>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</si>
  <si>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</si>
  <si>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</si>
  <si>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</si>
  <si>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</si>
  <si>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</si>
  <si>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</si>
  <si>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</si>
  <si>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</si>
  <si>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</si>
  <si>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</si>
  <si>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</si>
  <si>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</si>
  <si>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</si>
  <si>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</si>
  <si>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</si>
  <si>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</si>
  <si>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</si>
  <si>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</si>
  <si>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</si>
  <si>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</si>
  <si>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</si>
  <si>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</si>
  <si>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</si>
  <si>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</si>
  <si>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</si>
  <si>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</si>
  <si>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</si>
  <si>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</si>
  <si>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</si>
  <si>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</si>
  <si>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</si>
  <si>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</si>
  <si>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</si>
  <si>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</si>
  <si>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</si>
  <si>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</si>
  <si>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</si>
  <si>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</si>
  <si>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</si>
  <si>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</si>
  <si>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</si>
  <si>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</si>
  <si>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</si>
  <si>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</si>
  <si>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</si>
  <si>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</si>
  <si>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</si>
  <si>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</si>
  <si>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</si>
  <si>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</si>
  <si>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</si>
  <si>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</si>
  <si>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</si>
  <si>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</si>
  <si>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</si>
  <si>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</si>
  <si>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</si>
  <si>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</si>
  <si>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</si>
  <si>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</si>
  <si>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</si>
  <si>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</si>
  <si>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</si>
  <si>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</si>
  <si>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</si>
  <si>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</si>
  <si>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</si>
  <si>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</si>
  <si>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</si>
  <si>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</si>
  <si>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</si>
  <si>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</si>
  <si>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</si>
  <si>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</si>
  <si>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</si>
  <si>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</si>
  <si>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</si>
  <si>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</si>
  <si>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</si>
  <si>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</si>
  <si>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</si>
  <si>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</si>
  <si>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</si>
  <si>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</si>
  <si>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</si>
  <si>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</si>
  <si>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</si>
  <si>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</si>
  <si>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</si>
  <si>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</si>
  <si>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</si>
  <si>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</si>
  <si>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</si>
  <si>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</si>
  <si>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</si>
  <si>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</si>
  <si>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</si>
  <si>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</si>
  <si>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</si>
  <si>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</si>
  <si>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</si>
  <si>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</si>
  <si>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</si>
  <si>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</si>
  <si>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</si>
  <si>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</si>
  <si>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</si>
  <si>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</si>
  <si>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</si>
  <si>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</si>
  <si>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</si>
  <si>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</si>
  <si>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</si>
  <si>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</si>
  <si>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</si>
  <si>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</si>
  <si>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</si>
  <si>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</si>
  <si>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</si>
  <si>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</si>
  <si>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</si>
  <si>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</si>
  <si>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</si>
  <si>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</si>
  <si>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</si>
  <si>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</si>
  <si>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</si>
  <si>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</si>
  <si>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</si>
  <si>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</si>
  <si>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</si>
  <si>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</si>
  <si>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</si>
  <si>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</si>
  <si>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</si>
  <si>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</si>
  <si>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</si>
  <si>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</si>
  <si>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</si>
  <si>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</si>
  <si>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</si>
  <si>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</si>
  <si>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</si>
  <si>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</si>
  <si>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</si>
  <si>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</si>
  <si>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</si>
  <si>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</si>
  <si>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</si>
  <si>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</si>
  <si>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</si>
  <si>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</si>
  <si>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</si>
  <si>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</si>
  <si>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</si>
  <si>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</si>
  <si>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</si>
  <si>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</si>
  <si>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</si>
  <si>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</si>
  <si>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</si>
  <si>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</si>
  <si>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</si>
  <si>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</si>
  <si>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</si>
  <si>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</si>
  <si>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</si>
  <si>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</si>
  <si>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</si>
  <si>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</si>
  <si>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</si>
  <si>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</si>
  <si>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</si>
  <si>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</si>
  <si>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</si>
  <si>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</si>
  <si>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</si>
  <si>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</si>
  <si>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</si>
  <si>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</si>
  <si>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</si>
  <si>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</si>
  <si>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</si>
  <si>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</si>
  <si>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</si>
  <si>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</si>
  <si>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</si>
  <si>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</si>
  <si>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</si>
  <si>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</si>
  <si>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</si>
  <si>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</si>
  <si>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</si>
  <si>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</si>
  <si>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</si>
  <si>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</si>
  <si>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</si>
  <si>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</si>
  <si>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</si>
  <si>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</si>
  <si>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</si>
  <si>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</si>
  <si>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</si>
  <si>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</si>
  <si>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</si>
  <si>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</si>
  <si>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</si>
  <si>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</si>
  <si>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</si>
  <si>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</si>
  <si>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</si>
  <si>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</si>
  <si>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</si>
  <si>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</si>
  <si>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</si>
  <si>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</si>
  <si>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</si>
  <si>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</si>
  <si>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</si>
  <si>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</si>
  <si>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</si>
  <si>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</si>
  <si>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</si>
  <si>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</si>
  <si>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</si>
  <si>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</si>
  <si>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</si>
  <si>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</si>
  <si>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</si>
  <si>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</si>
  <si>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</si>
  <si>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</si>
  <si>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</si>
  <si>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</si>
  <si>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</si>
  <si>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</si>
  <si>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</si>
  <si>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</si>
  <si>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</si>
  <si>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</si>
  <si>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</si>
  <si>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</si>
  <si>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</si>
  <si>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</si>
  <si>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</si>
  <si>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</si>
  <si>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</si>
  <si>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</si>
  <si>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</si>
  <si>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</si>
  <si>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</si>
  <si>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</si>
  <si>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</si>
  <si>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</si>
  <si>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</si>
  <si>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</si>
  <si>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</si>
  <si>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</si>
  <si>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</si>
  <si>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</si>
  <si>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</si>
  <si>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</si>
  <si>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</si>
  <si>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</si>
  <si>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</si>
  <si>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</si>
  <si>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</si>
  <si>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</si>
  <si>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</si>
  <si>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</si>
  <si>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</si>
  <si>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</si>
  <si>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</si>
  <si>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</si>
  <si>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</si>
  <si>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</si>
  <si>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</si>
  <si>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</si>
  <si>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</si>
  <si>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</si>
  <si>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</si>
  <si>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</si>
  <si>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</si>
  <si>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</si>
  <si>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</si>
  <si>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</si>
  <si>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</si>
  <si>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</si>
  <si>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</si>
  <si>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</si>
  <si>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</si>
  <si>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</si>
  <si>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</si>
  <si>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</si>
  <si>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</si>
  <si>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</si>
  <si>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</si>
  <si>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</si>
  <si>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</si>
  <si>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</si>
  <si>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</si>
  <si>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</si>
  <si>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</si>
  <si>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</si>
  <si>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</si>
  <si>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</si>
  <si>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</si>
  <si>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</si>
  <si>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</si>
  <si>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</si>
  <si>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</si>
  <si>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</si>
  <si>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</si>
  <si>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</si>
  <si>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</si>
  <si>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</si>
  <si>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</si>
  <si>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</si>
  <si>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</si>
  <si>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</si>
  <si>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</si>
  <si>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</si>
  <si>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</si>
  <si>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</si>
  <si>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</si>
  <si>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</si>
  <si>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</si>
  <si>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</si>
  <si>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</si>
  <si>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</si>
  <si>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</si>
  <si>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</si>
  <si>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</si>
  <si>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</si>
  <si>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</si>
  <si>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</si>
  <si>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</si>
  <si>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</si>
  <si>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</si>
  <si>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</si>
  <si>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</si>
  <si>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</si>
  <si>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</si>
  <si>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</si>
  <si>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</si>
  <si>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</si>
  <si>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</si>
  <si>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</si>
  <si>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</si>
  <si>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</si>
  <si>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</si>
  <si>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</si>
  <si>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</si>
  <si>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</si>
  <si>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</si>
  <si>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</si>
  <si>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</si>
  <si>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</si>
  <si>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</si>
  <si>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</si>
  <si>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</si>
  <si>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</si>
  <si>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</si>
  <si>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</si>
  <si>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</si>
  <si>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</si>
  <si>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</si>
  <si>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</si>
  <si>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</si>
  <si>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</si>
  <si>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</si>
  <si>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</si>
  <si>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</si>
  <si>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</si>
  <si>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</si>
  <si>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</si>
  <si>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</si>
  <si>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</si>
  <si>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</si>
  <si>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</si>
  <si>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</si>
  <si>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</si>
  <si>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</si>
  <si>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</si>
  <si>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</si>
  <si>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</si>
  <si>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</si>
  <si>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</si>
  <si>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</si>
  <si>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</si>
  <si>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</si>
  <si>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</si>
  <si>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</si>
  <si>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</si>
  <si>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</si>
  <si>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</si>
  <si>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</si>
  <si>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</si>
  <si>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</si>
  <si>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</si>
  <si>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</si>
  <si>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</si>
  <si>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</si>
  <si>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</si>
  <si>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</si>
  <si>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</si>
  <si>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</si>
  <si>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</si>
  <si>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</si>
  <si>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</si>
  <si>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</si>
  <si>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</si>
  <si>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</si>
  <si>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</si>
  <si>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</si>
  <si>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</si>
  <si>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</si>
  <si>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</si>
  <si>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</si>
  <si>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</si>
  <si>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</si>
  <si>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</si>
  <si>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</si>
  <si>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</si>
  <si>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</si>
  <si>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</si>
  <si>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</si>
  <si>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</si>
  <si>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</si>
  <si>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</si>
  <si>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</si>
  <si>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</si>
  <si>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</si>
  <si>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</si>
  <si>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</si>
  <si>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</si>
  <si>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</si>
  <si>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</si>
  <si>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</si>
  <si>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</si>
  <si>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</si>
  <si>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</si>
  <si>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</si>
  <si>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</si>
  <si>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</si>
  <si>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</si>
  <si>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</si>
  <si>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</si>
  <si>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</si>
  <si>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</si>
  <si>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</si>
  <si>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</si>
  <si>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</si>
  <si>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</si>
  <si>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</si>
  <si>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</si>
  <si>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</si>
  <si>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</si>
  <si>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</si>
  <si>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</si>
  <si>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</si>
  <si>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</si>
  <si>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</si>
  <si>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</si>
  <si>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</si>
  <si>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</si>
  <si>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</si>
  <si>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</si>
  <si>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</si>
  <si>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</si>
  <si>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</si>
  <si>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</si>
  <si>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</si>
  <si>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</si>
  <si>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</si>
  <si>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</si>
  <si>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</si>
  <si>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</si>
  <si>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</si>
  <si>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</si>
  <si>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</si>
  <si>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</si>
  <si>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</si>
  <si>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</si>
  <si>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</si>
  <si>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</si>
  <si>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</si>
  <si>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</si>
  <si>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</si>
  <si>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</si>
  <si>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</si>
  <si>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</si>
  <si>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</si>
  <si>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</si>
  <si>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</si>
  <si>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</si>
  <si>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</si>
  <si>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</si>
  <si>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</si>
  <si>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</si>
  <si>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</si>
  <si>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</si>
  <si>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</si>
  <si>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</si>
  <si>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</si>
  <si>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</si>
  <si>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</si>
  <si>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</si>
  <si>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</si>
  <si>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</si>
  <si>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</si>
  <si>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</si>
  <si>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</si>
  <si>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</si>
  <si>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</si>
  <si>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</si>
  <si>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</si>
  <si>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</si>
  <si>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</si>
  <si>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</si>
  <si>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</si>
  <si>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</si>
  <si>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</si>
  <si>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</si>
  <si>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</si>
  <si>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</si>
  <si>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</si>
  <si>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</si>
  <si>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</si>
  <si>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</si>
  <si>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</si>
  <si>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</si>
  <si>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</si>
  <si>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</si>
  <si>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</si>
  <si>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</si>
  <si>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</si>
  <si>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</si>
  <si>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</si>
  <si>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</si>
  <si>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</si>
  <si>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</si>
  <si>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</si>
  <si>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</si>
  <si>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</si>
  <si>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</si>
  <si>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</si>
  <si>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</si>
  <si>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</si>
  <si>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</si>
  <si>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</si>
  <si>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</si>
  <si>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</si>
  <si>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</si>
  <si>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</si>
  <si>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</si>
  <si>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</si>
  <si>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</si>
  <si>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</si>
  <si>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</si>
  <si>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</si>
  <si>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</si>
  <si>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</si>
  <si>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</si>
  <si>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</si>
  <si>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</si>
  <si>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</si>
  <si>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</si>
  <si>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</si>
  <si>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</si>
  <si>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</si>
  <si>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</si>
  <si>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</si>
  <si>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</si>
  <si>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</si>
  <si>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</si>
  <si>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</si>
  <si>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</si>
  <si>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</si>
  <si>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</si>
  <si>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</si>
  <si>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</si>
  <si>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</si>
  <si>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</si>
  <si>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</si>
  <si>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</si>
  <si>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</si>
  <si>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</si>
  <si>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</si>
  <si>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</si>
  <si>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</si>
  <si>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</si>
  <si>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</si>
  <si>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</si>
  <si>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</si>
  <si>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</si>
  <si>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</si>
  <si>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</si>
  <si>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</si>
  <si>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</si>
  <si>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</si>
  <si>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</si>
  <si>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</si>
  <si>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</si>
  <si>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</si>
  <si>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</si>
  <si>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</si>
  <si>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</si>
  <si>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</si>
  <si>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</si>
  <si>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</si>
  <si>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</si>
  <si>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</si>
  <si>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</si>
  <si>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</si>
  <si>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</si>
  <si>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</si>
  <si>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</si>
  <si>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</si>
  <si>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</si>
  <si>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</si>
  <si>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</si>
  <si>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</si>
  <si>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</si>
  <si>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</si>
  <si>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</si>
  <si>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</si>
  <si>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</si>
  <si>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</si>
  <si>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</si>
  <si>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</si>
  <si>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</si>
  <si>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</si>
  <si>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</si>
  <si>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</si>
  <si>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</si>
  <si>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</si>
  <si>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</si>
  <si>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</si>
  <si>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</si>
  <si>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</si>
  <si>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</si>
  <si>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</si>
  <si>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</si>
  <si>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</si>
  <si>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</si>
  <si>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</si>
  <si>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</si>
  <si>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</si>
  <si>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</si>
  <si>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</si>
  <si>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</si>
  <si>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</si>
  <si>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</si>
  <si>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</si>
  <si>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</si>
  <si>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</si>
  <si>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</si>
  <si>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</si>
  <si>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</si>
  <si>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</si>
  <si>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</si>
  <si>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</si>
  <si>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</si>
  <si>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</si>
  <si>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</si>
  <si>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</si>
  <si>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</si>
  <si>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</si>
  <si>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</si>
  <si>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</si>
  <si>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</si>
  <si>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</si>
  <si>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</si>
  <si>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</si>
  <si>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</si>
  <si>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</si>
  <si>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</si>
  <si>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</si>
  <si>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</si>
  <si>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</si>
  <si>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</si>
  <si>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</si>
  <si>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</si>
  <si>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</si>
  <si>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</si>
  <si>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</si>
  <si>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</si>
  <si>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</si>
  <si>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</si>
  <si>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</si>
  <si>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</si>
  <si>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</si>
  <si>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</si>
  <si>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</si>
  <si>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</si>
  <si>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</si>
  <si>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</si>
  <si>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</si>
  <si>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</si>
  <si>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</si>
  <si>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</si>
  <si>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</si>
  <si>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</si>
  <si>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</si>
  <si>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</si>
  <si>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</si>
  <si>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</si>
  <si>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</si>
  <si>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</si>
  <si>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</si>
  <si>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</si>
  <si>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</si>
  <si>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</si>
  <si>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</si>
  <si>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</si>
  <si>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</si>
  <si>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</si>
  <si>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</si>
  <si>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</si>
  <si>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</si>
  <si>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</si>
  <si>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</si>
  <si>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</si>
  <si>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</si>
  <si>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</si>
  <si>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</si>
  <si>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</si>
  <si>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</si>
  <si>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</si>
  <si>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</si>
  <si>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</si>
  <si>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</si>
  <si>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</si>
  <si>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</si>
  <si>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</si>
  <si>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</si>
  <si>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</si>
  <si>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</si>
  <si>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</si>
  <si>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</si>
  <si>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</si>
  <si>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</si>
  <si>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</si>
  <si>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</si>
  <si>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</si>
  <si>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</si>
  <si>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</si>
  <si>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</si>
  <si>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</si>
  <si>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</si>
  <si>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</si>
  <si>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</si>
  <si>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</si>
  <si>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</si>
  <si>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</si>
  <si>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</si>
  <si>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</si>
  <si>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</si>
  <si>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</si>
  <si>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</si>
  <si>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</si>
  <si>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</si>
  <si>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</si>
  <si>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</si>
  <si>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</si>
  <si>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</si>
  <si>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</si>
  <si>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</si>
  <si>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</si>
  <si>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</si>
  <si>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</si>
  <si>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</si>
  <si>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</si>
  <si>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</si>
  <si>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</si>
  <si>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</si>
  <si>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</si>
  <si>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</si>
  <si>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</si>
  <si>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</si>
  <si>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</si>
  <si>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</si>
  <si>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</si>
  <si>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</si>
  <si>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</si>
  <si>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</si>
  <si>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</si>
  <si>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</si>
  <si>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</si>
  <si>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</si>
  <si>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</si>
  <si>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</si>
  <si>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</si>
  <si>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</si>
  <si>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</si>
  <si>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</si>
  <si>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</si>
  <si>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</si>
  <si>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</si>
  <si>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</si>
  <si>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</si>
  <si>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</si>
  <si>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</si>
  <si>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</si>
  <si>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</si>
  <si>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</si>
  <si>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</si>
  <si>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</si>
  <si>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</si>
  <si>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</si>
  <si>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</si>
  <si>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</si>
  <si>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</si>
  <si>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</si>
  <si>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</si>
  <si>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</si>
  <si>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</si>
  <si>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</si>
  <si>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</si>
  <si>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</si>
  <si>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</si>
  <si>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</si>
  <si>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</si>
  <si>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</si>
  <si>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</si>
  <si>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</si>
  <si>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</si>
  <si>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</si>
  <si>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</si>
  <si>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</si>
  <si>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</si>
  <si>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</si>
  <si>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</si>
  <si>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</si>
  <si>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</si>
  <si>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</si>
  <si>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</si>
  <si>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</si>
  <si>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</si>
  <si>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</si>
  <si>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</si>
  <si>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</si>
  <si>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</si>
  <si>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</si>
  <si>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</si>
  <si>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</si>
  <si>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</si>
  <si>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</si>
  <si>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</si>
  <si>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</si>
  <si>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</si>
  <si>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</si>
  <si>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</si>
  <si>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</si>
  <si>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</si>
  <si>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</si>
  <si>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</si>
  <si>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</si>
  <si>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</si>
  <si>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</si>
  <si>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</si>
  <si>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</si>
  <si>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</si>
  <si>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</si>
  <si>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</si>
  <si>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</si>
  <si>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</si>
  <si>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</si>
  <si>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</si>
  <si>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</si>
  <si>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</si>
  <si>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</si>
  <si>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</si>
  <si>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</si>
  <si>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</si>
  <si>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</si>
  <si>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</si>
  <si>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</si>
  <si>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</si>
  <si>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</si>
  <si>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</si>
  <si>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</si>
  <si>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</si>
  <si>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</si>
  <si>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</si>
  <si>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</si>
  <si>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</si>
  <si>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</si>
  <si>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</si>
  <si>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</si>
  <si>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</si>
  <si>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</si>
  <si>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</si>
  <si>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</si>
  <si>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</si>
  <si>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</si>
  <si>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</si>
  <si>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</si>
  <si>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</si>
  <si>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</si>
  <si>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</si>
  <si>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</si>
  <si>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</si>
  <si>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</si>
  <si>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</si>
  <si>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</si>
  <si>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</si>
  <si>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</si>
  <si>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</si>
  <si>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</si>
  <si>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</si>
  <si>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</si>
  <si>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</si>
  <si>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</si>
  <si>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</si>
  <si>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</si>
  <si>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</si>
  <si>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</si>
  <si>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</si>
  <si>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</si>
  <si>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</si>
  <si>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</si>
  <si>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</si>
  <si>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</si>
  <si>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</si>
  <si>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</si>
  <si>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</si>
  <si>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</si>
  <si>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</si>
  <si>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</si>
  <si>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</si>
  <si>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</si>
  <si>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</si>
  <si>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</si>
  <si>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</si>
  <si>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</si>
  <si>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</si>
  <si>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</si>
  <si>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</si>
  <si>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</si>
  <si>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</si>
  <si>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</si>
  <si>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</si>
  <si>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</si>
  <si>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</si>
  <si>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</si>
  <si>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</si>
  <si>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</si>
  <si>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</si>
  <si>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</si>
  <si>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</si>
  <si>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</si>
  <si>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</si>
  <si>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</si>
  <si>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</si>
  <si>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</si>
  <si>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</si>
  <si>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</si>
  <si>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</si>
  <si>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</si>
  <si>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</si>
  <si>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</si>
  <si>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</si>
  <si>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</si>
  <si>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</si>
  <si>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</si>
  <si>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</si>
  <si>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</si>
  <si>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</si>
  <si>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</si>
  <si>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</si>
  <si>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</si>
  <si>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</si>
  <si>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</si>
  <si>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</si>
  <si>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</si>
  <si>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</si>
  <si>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</si>
  <si>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</si>
  <si>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</si>
  <si>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</si>
  <si>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</si>
  <si>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</si>
  <si>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</si>
  <si>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</si>
  <si>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</si>
  <si>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</si>
  <si>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</si>
  <si>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</si>
  <si>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</si>
  <si>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</si>
  <si>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</si>
  <si>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</si>
  <si>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</si>
  <si>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</si>
  <si>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</si>
  <si>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</si>
  <si>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</si>
  <si>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</si>
  <si>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</si>
  <si>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</si>
  <si>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</si>
  <si>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</si>
  <si>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</si>
  <si>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</si>
  <si>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</si>
  <si>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</si>
  <si>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</si>
  <si>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</si>
  <si>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</si>
  <si>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</si>
  <si>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</si>
  <si>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</si>
  <si>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</si>
  <si>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</si>
  <si>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</si>
  <si>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</si>
  <si>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</si>
  <si>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</si>
  <si>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</si>
  <si>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</si>
  <si>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</si>
  <si>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</si>
  <si>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</si>
  <si>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</si>
  <si>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</si>
  <si>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</si>
  <si>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</si>
  <si>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</si>
  <si>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</si>
  <si>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</si>
  <si>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</si>
  <si>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</si>
  <si>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</si>
  <si>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</si>
  <si>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</si>
  <si>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</si>
  <si>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</si>
  <si>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</si>
  <si>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</si>
  <si>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</si>
  <si>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</si>
  <si>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</si>
  <si>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</si>
  <si>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</si>
  <si>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</si>
  <si>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</si>
  <si>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</si>
  <si>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</si>
  <si>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</si>
  <si>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</si>
  <si>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</si>
  <si>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</si>
  <si>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</si>
  <si>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</si>
  <si>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</si>
  <si>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</si>
  <si>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</si>
  <si>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</si>
  <si>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</si>
  <si>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</si>
  <si>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</si>
  <si>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</si>
  <si>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</si>
  <si>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</si>
  <si>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</si>
  <si>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</si>
  <si>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</si>
  <si>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</si>
  <si>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</si>
  <si>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</si>
  <si>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</si>
  <si>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</si>
  <si>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</si>
  <si>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</si>
  <si>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</si>
  <si>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</si>
  <si>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</si>
  <si>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</si>
  <si>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</si>
  <si>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</si>
  <si>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</si>
  <si>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</si>
  <si>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</si>
  <si>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</si>
  <si>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</si>
  <si>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</si>
  <si>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</si>
  <si>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</si>
  <si>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</si>
  <si>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</si>
  <si>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</si>
  <si>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</si>
  <si>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</si>
  <si>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</si>
  <si>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</si>
  <si>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</si>
  <si>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</si>
  <si>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</si>
  <si>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</si>
  <si>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</si>
  <si>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</si>
  <si>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</si>
  <si>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</si>
  <si>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</si>
  <si>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</si>
  <si>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</si>
  <si>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</si>
  <si>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</si>
  <si>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</si>
  <si>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</si>
  <si>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</si>
  <si>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</si>
  <si>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</si>
  <si>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</si>
  <si>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</si>
  <si>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</si>
  <si>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</si>
  <si>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</si>
  <si>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</si>
  <si>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</si>
  <si>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</si>
  <si>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</si>
  <si>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</si>
  <si>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</si>
  <si>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</si>
  <si>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</si>
  <si>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</si>
  <si>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</si>
  <si>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</si>
  <si>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</si>
  <si>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</si>
  <si>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</si>
  <si>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</si>
  <si>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</si>
  <si>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</si>
  <si>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</si>
  <si>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</si>
  <si>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</si>
  <si>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</si>
  <si>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</si>
  <si>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</si>
  <si>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</si>
  <si>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</si>
  <si>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</si>
  <si>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</si>
  <si>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</si>
  <si>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</si>
  <si>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</si>
  <si>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</si>
  <si>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</si>
  <si>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</si>
  <si>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</si>
  <si>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</si>
  <si>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</si>
  <si>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</si>
  <si>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</si>
  <si>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</si>
  <si>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</si>
  <si>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</si>
  <si>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</si>
  <si>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</si>
  <si>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</si>
  <si>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</si>
  <si>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</si>
  <si>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</si>
  <si>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</si>
  <si>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</si>
  <si>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</si>
  <si>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</si>
  <si>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</si>
  <si>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</si>
  <si>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</si>
  <si>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</si>
  <si>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</si>
  <si>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</si>
  <si>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</si>
  <si>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</si>
  <si>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</si>
  <si>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</si>
  <si>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</si>
  <si>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</si>
  <si>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</si>
  <si>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</si>
  <si>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</si>
  <si>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</si>
  <si>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</si>
  <si>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</si>
  <si>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</si>
  <si>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</si>
  <si>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</si>
  <si>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</si>
  <si>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</si>
  <si>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</si>
  <si>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</si>
  <si>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</si>
  <si>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</si>
  <si>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</si>
  <si>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</si>
  <si>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</si>
  <si>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</si>
  <si>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</si>
  <si>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</si>
  <si>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</si>
  <si>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</si>
  <si>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</si>
  <si>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</si>
  <si>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</si>
  <si>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</si>
  <si>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</si>
  <si>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</si>
  <si>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</si>
  <si>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</si>
  <si>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</si>
  <si>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</si>
  <si>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</si>
  <si>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</si>
  <si>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</si>
  <si>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</si>
  <si>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</si>
  <si>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</si>
  <si>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</si>
  <si>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</si>
  <si>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</si>
  <si>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</si>
  <si>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</si>
  <si>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</si>
  <si>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</si>
  <si>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</si>
  <si>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</si>
  <si>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</si>
  <si>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</si>
  <si>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</si>
  <si>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</si>
  <si>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</si>
  <si>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</si>
  <si>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</si>
  <si>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</si>
  <si>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</si>
  <si>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</si>
  <si>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</si>
  <si>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</si>
  <si>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</si>
  <si>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</si>
  <si>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</si>
  <si>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</si>
  <si>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</si>
  <si>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</si>
  <si>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</si>
  <si>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</si>
  <si>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</si>
  <si>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</si>
  <si>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</si>
  <si>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</si>
  <si>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</si>
  <si>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</si>
  <si>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</si>
  <si>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</si>
  <si>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</si>
  <si>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</si>
  <si>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</si>
  <si>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</si>
  <si>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</si>
  <si>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</si>
  <si>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</si>
  <si>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</si>
  <si>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</si>
  <si>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</si>
  <si>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</si>
  <si>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</si>
  <si>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</si>
  <si>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</si>
  <si>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</si>
  <si>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</si>
  <si>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</si>
  <si>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</si>
  <si>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</si>
  <si>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</si>
  <si>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</si>
  <si>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</si>
  <si>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</si>
  <si>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</si>
  <si>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</si>
  <si>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</si>
  <si>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</si>
  <si>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</si>
  <si>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</si>
  <si>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</si>
  <si>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</si>
  <si>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</si>
  <si>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</si>
  <si>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</si>
  <si>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</si>
  <si>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</si>
  <si>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</si>
  <si>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</si>
  <si>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</si>
  <si>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</si>
  <si>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</si>
  <si>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</si>
  <si>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</si>
  <si>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</si>
  <si>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</si>
  <si>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</si>
  <si>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</si>
  <si>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</si>
  <si>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</si>
  <si>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</si>
  <si>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</si>
  <si>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</si>
  <si>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</si>
  <si>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</si>
  <si>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</si>
  <si>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</si>
  <si>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</si>
  <si>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</si>
  <si>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</si>
  <si>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</si>
  <si>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</si>
  <si>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</si>
  <si>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</si>
  <si>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</si>
  <si>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</si>
  <si>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</si>
  <si>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</si>
  <si>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</si>
  <si>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</si>
  <si>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</si>
  <si>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</si>
  <si>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</si>
  <si>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</si>
  <si>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</si>
  <si>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</si>
  <si>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</si>
  <si>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</si>
  <si>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</si>
  <si>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</si>
  <si>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</si>
  <si>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</si>
  <si>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</si>
  <si>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</si>
  <si>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</si>
  <si>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</si>
  <si>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</si>
  <si>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</si>
  <si>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</si>
  <si>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</si>
  <si>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</si>
  <si>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</si>
  <si>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</si>
  <si>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</si>
  <si>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</si>
  <si>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</si>
  <si>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</si>
  <si>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</si>
  <si>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</si>
  <si>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</si>
  <si>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</si>
  <si>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</si>
  <si>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</si>
  <si>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</si>
  <si>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</si>
  <si>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</si>
  <si>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</si>
  <si>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</si>
  <si>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</si>
  <si>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</si>
  <si>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</si>
  <si>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</si>
  <si>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</si>
  <si>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</si>
  <si>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</si>
  <si>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</si>
  <si>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</si>
  <si>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</si>
  <si>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</si>
  <si>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</si>
  <si>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</si>
  <si>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</si>
  <si>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</si>
  <si>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</si>
  <si>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</si>
  <si>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</si>
  <si>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</si>
  <si>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</si>
  <si>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</si>
  <si>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</si>
  <si>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</si>
  <si>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</si>
  <si>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</si>
  <si>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</si>
  <si>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</si>
  <si>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</si>
  <si>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</si>
  <si>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</si>
  <si>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</si>
  <si>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</si>
  <si>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</si>
  <si>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</si>
  <si>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</si>
  <si>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</si>
  <si>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</si>
  <si>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</si>
  <si>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</si>
  <si>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</si>
  <si>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</si>
  <si>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</si>
  <si>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</si>
  <si>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</si>
  <si>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</si>
  <si>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</si>
  <si>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</si>
  <si>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</si>
  <si>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</si>
  <si>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</si>
  <si>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</si>
  <si>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</si>
  <si>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</si>
  <si>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</si>
  <si>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</si>
  <si>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</si>
  <si>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</si>
  <si>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</si>
  <si>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</si>
  <si>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</si>
  <si>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</si>
  <si>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</si>
  <si>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</si>
  <si>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</si>
  <si>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</si>
  <si>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</si>
  <si>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</si>
  <si>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</si>
  <si>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</si>
  <si>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</si>
  <si>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</si>
  <si>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</si>
  <si>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</si>
  <si>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</si>
  <si>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</si>
  <si>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</si>
  <si>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</si>
  <si>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</si>
  <si>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</si>
  <si>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</si>
  <si>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</si>
  <si>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</si>
  <si>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</si>
  <si>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</si>
  <si>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</si>
  <si>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</si>
  <si>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</si>
  <si>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</si>
  <si>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</si>
  <si>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</si>
  <si>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</si>
  <si>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</si>
  <si>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</si>
  <si>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</si>
  <si>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</si>
  <si>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</si>
  <si>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</si>
  <si>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</si>
  <si>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</si>
  <si>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</si>
  <si>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</si>
  <si>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</si>
  <si>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</si>
  <si>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</si>
  <si>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</si>
  <si>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</si>
  <si>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</si>
  <si>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</si>
  <si>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</si>
  <si>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</si>
  <si>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</si>
  <si>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</si>
  <si>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</si>
  <si>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</si>
  <si>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</si>
  <si>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</si>
  <si>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</si>
  <si>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</si>
  <si>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</si>
  <si>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</si>
  <si>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</si>
  <si>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</si>
  <si>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</si>
  <si>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</si>
  <si>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</si>
  <si>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</si>
  <si>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</si>
  <si>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</si>
  <si>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</si>
  <si>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</si>
  <si>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</si>
  <si>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</si>
  <si>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</si>
  <si>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</si>
  <si>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</si>
  <si>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</si>
  <si>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</si>
  <si>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</si>
  <si>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</si>
  <si>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</si>
  <si>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</si>
  <si>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</si>
  <si>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</si>
  <si>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</si>
  <si>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</si>
  <si>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</si>
  <si>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</si>
  <si>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</si>
  <si>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</si>
  <si>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</si>
  <si>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</si>
  <si>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</si>
  <si>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</si>
  <si>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</si>
  <si>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</si>
  <si>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</si>
  <si>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</si>
  <si>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</si>
  <si>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</si>
  <si>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</si>
  <si>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</si>
  <si>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</si>
  <si>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</si>
  <si>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</si>
  <si>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</si>
  <si>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</si>
  <si>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</si>
  <si>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</si>
  <si>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</si>
  <si>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</si>
  <si>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</si>
  <si>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</si>
  <si>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</si>
  <si>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</si>
  <si>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</si>
  <si>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</si>
  <si>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</si>
  <si>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</si>
  <si>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</si>
  <si>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</si>
  <si>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</si>
  <si>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</si>
  <si>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</si>
  <si>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</si>
  <si>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</si>
  <si>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</si>
  <si>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</si>
  <si>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</si>
  <si>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</si>
  <si>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</si>
  <si>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</si>
  <si>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</si>
  <si>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</si>
  <si>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</si>
  <si>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</si>
  <si>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</si>
  <si>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</si>
  <si>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</si>
  <si>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</si>
  <si>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</si>
  <si>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</si>
  <si>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</si>
  <si>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</si>
  <si>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</si>
  <si>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</si>
  <si>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</si>
  <si>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</si>
  <si>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</si>
  <si>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</si>
  <si>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</si>
  <si>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</si>
  <si>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</si>
  <si>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</si>
  <si>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</si>
  <si>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</si>
  <si>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</si>
  <si>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</si>
  <si>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</si>
  <si>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</si>
  <si>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</si>
  <si>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</si>
  <si>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</si>
  <si>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</si>
  <si>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</si>
  <si>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</si>
  <si>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</si>
  <si>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</si>
  <si>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</si>
  <si>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</si>
  <si>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</si>
  <si>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</si>
  <si>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</si>
  <si>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</si>
  <si>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</si>
  <si>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</si>
  <si>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</si>
  <si>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</si>
  <si>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</si>
  <si>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</si>
  <si>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</si>
  <si>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</si>
  <si>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</si>
  <si>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</si>
  <si>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</si>
  <si>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</si>
  <si>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</si>
  <si>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</si>
  <si>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</si>
  <si>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</si>
  <si>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</si>
  <si>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</si>
  <si>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</si>
  <si>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</si>
  <si>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</si>
  <si>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</si>
  <si>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</si>
  <si>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</si>
  <si>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</si>
  <si>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</si>
  <si>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</si>
  <si>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</si>
  <si>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</si>
  <si>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</si>
  <si>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</si>
  <si>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</si>
  <si>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</si>
  <si>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</si>
  <si>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</si>
  <si>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</si>
  <si>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</si>
  <si>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</si>
  <si>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</si>
  <si>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</si>
  <si>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</si>
  <si>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</si>
  <si>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</si>
  <si>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</si>
  <si>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</si>
  <si>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</si>
  <si>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</si>
  <si>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</si>
  <si>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</si>
  <si>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</si>
  <si>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</si>
  <si>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</si>
  <si>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</si>
  <si>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</si>
  <si>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</si>
  <si>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</si>
  <si>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</si>
  <si>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</si>
  <si>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</si>
  <si>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</si>
  <si>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</si>
  <si>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</si>
  <si>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</si>
  <si>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</si>
  <si>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</si>
  <si>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</si>
  <si>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</si>
  <si>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</si>
  <si>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</si>
  <si>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</si>
  <si>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</si>
  <si>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</si>
  <si>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</si>
  <si>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</si>
  <si>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</si>
  <si>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</si>
  <si>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</si>
  <si>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</si>
  <si>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</si>
  <si>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</si>
  <si>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</si>
  <si>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</si>
  <si>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</si>
  <si>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</si>
  <si>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</si>
  <si>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</si>
  <si>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</si>
  <si>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</si>
  <si>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</si>
  <si>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</si>
  <si>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</si>
  <si>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</si>
  <si>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</si>
  <si>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</si>
  <si>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</si>
  <si>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</si>
  <si>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</si>
  <si>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</si>
  <si>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</si>
  <si>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</si>
  <si>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</si>
  <si>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</si>
  <si>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</si>
  <si>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</si>
  <si>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</si>
  <si>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</si>
  <si>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</si>
  <si>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</si>
  <si>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</si>
  <si>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</si>
  <si>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</si>
  <si>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</si>
  <si>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</si>
  <si>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</si>
  <si>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</si>
  <si>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</si>
  <si>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</si>
  <si>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</si>
  <si>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</si>
  <si>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</si>
  <si>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</si>
  <si>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</si>
  <si>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</si>
  <si>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</si>
  <si>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</si>
  <si>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</si>
  <si>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</si>
  <si>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</si>
  <si>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</si>
  <si>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</si>
  <si>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</si>
  <si>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</si>
  <si>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</si>
  <si>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</si>
  <si>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</si>
  <si>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</si>
  <si>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</si>
  <si>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</si>
  <si>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</si>
  <si>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</si>
  <si>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</si>
  <si>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</si>
  <si>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</si>
  <si>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</si>
  <si>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</si>
  <si>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</si>
  <si>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</si>
  <si>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</si>
  <si>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</si>
  <si>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</si>
  <si>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</si>
  <si>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</si>
  <si>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</si>
  <si>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</si>
  <si>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</si>
  <si>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</si>
  <si>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</si>
  <si>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</si>
  <si>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</si>
  <si>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</si>
  <si>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</si>
  <si>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</si>
  <si>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</si>
  <si>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</si>
  <si>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</si>
  <si>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</si>
  <si>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</si>
  <si>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</si>
  <si>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</si>
  <si>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</si>
  <si>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</si>
  <si>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</si>
  <si>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</si>
  <si>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</si>
  <si>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</si>
  <si>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</si>
  <si>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</si>
  <si>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</si>
  <si>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</si>
  <si>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</si>
  <si>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</si>
  <si>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</si>
  <si>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</si>
  <si>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</si>
  <si>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</si>
  <si>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</si>
  <si>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</si>
  <si>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</si>
  <si>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</si>
  <si>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</si>
  <si>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</si>
  <si>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</si>
  <si>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</si>
  <si>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</si>
  <si>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</si>
  <si>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</si>
  <si>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</si>
  <si>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</si>
  <si>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</si>
  <si>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</si>
  <si>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</si>
  <si>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</si>
  <si>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</si>
  <si>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</si>
  <si>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</si>
  <si>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</si>
  <si>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</si>
  <si>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</si>
  <si>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</si>
  <si>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</si>
  <si>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</si>
  <si>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</si>
  <si>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</si>
  <si>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</si>
  <si>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</si>
  <si>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</si>
  <si>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</si>
  <si>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</si>
  <si>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</si>
  <si>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</si>
  <si>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</si>
  <si>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</si>
  <si>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</si>
  <si>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</si>
  <si>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</si>
  <si>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</si>
  <si>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</si>
  <si>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</si>
  <si>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</si>
  <si>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</si>
  <si>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</si>
  <si>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</si>
  <si>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</si>
  <si>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</si>
  <si>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</si>
  <si>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</si>
  <si>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</si>
  <si>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</si>
  <si>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</si>
  <si>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</si>
  <si>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</si>
  <si>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</si>
  <si>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</si>
  <si>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</si>
  <si>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</si>
  <si>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</si>
  <si>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</si>
  <si>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</si>
  <si>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</si>
  <si>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</si>
  <si>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</si>
  <si>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</si>
  <si>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</si>
  <si>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</si>
  <si>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</si>
  <si>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</si>
  <si>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</si>
  <si>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</si>
  <si>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</si>
  <si>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</si>
  <si>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</si>
  <si>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</si>
  <si>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</si>
  <si>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</si>
  <si>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</si>
  <si>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</si>
  <si>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</si>
  <si>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</si>
  <si>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</si>
  <si>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</si>
  <si>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</si>
  <si>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</si>
  <si>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</si>
  <si>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</si>
  <si>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</si>
  <si>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</si>
  <si>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</si>
  <si>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</si>
  <si>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</si>
  <si>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</si>
  <si>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</si>
  <si>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</si>
  <si>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</si>
  <si>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</si>
  <si>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</si>
  <si>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</si>
  <si>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</si>
  <si>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</si>
  <si>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</si>
  <si>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</si>
  <si>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</si>
  <si>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</si>
  <si>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</si>
  <si>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</si>
  <si>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</si>
  <si>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</si>
  <si>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</si>
  <si>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</si>
  <si>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</si>
  <si>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</si>
  <si>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</si>
  <si>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</si>
  <si>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</si>
  <si>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</si>
  <si>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</si>
  <si>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</si>
  <si>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</si>
  <si>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</si>
  <si>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</si>
  <si>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</si>
  <si>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</si>
  <si>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</si>
  <si>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</si>
  <si>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</si>
  <si>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</si>
  <si>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</si>
  <si>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</si>
  <si>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</si>
  <si>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</si>
  <si>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</si>
  <si>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</si>
  <si>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</si>
  <si>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</si>
  <si>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</si>
  <si>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</si>
  <si>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</si>
  <si>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</si>
  <si>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</si>
  <si>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</si>
  <si>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</si>
  <si>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</si>
  <si>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</si>
  <si>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</si>
  <si>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</si>
  <si>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</si>
  <si>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</si>
  <si>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</si>
  <si>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</si>
  <si>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</si>
  <si>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</si>
  <si>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</si>
  <si>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</si>
  <si>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</si>
  <si>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</si>
  <si>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</si>
  <si>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</si>
  <si>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</si>
  <si>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</si>
  <si>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</si>
  <si>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</si>
  <si>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</si>
  <si>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</si>
  <si>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</si>
  <si>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</si>
  <si>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</si>
  <si>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</si>
  <si>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</si>
  <si>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</si>
  <si>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</si>
  <si>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</si>
  <si>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</si>
  <si>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</si>
  <si>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</si>
  <si>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</si>
  <si>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</si>
  <si>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</si>
  <si>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</si>
  <si>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</si>
  <si>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</si>
  <si>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</si>
  <si>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</si>
  <si>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</si>
  <si>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</si>
  <si>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</si>
  <si>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</si>
  <si>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</si>
  <si>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</si>
  <si>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</si>
  <si>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</si>
  <si>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</si>
  <si>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</si>
  <si>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</si>
  <si>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</si>
  <si>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</si>
  <si>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</si>
  <si>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</si>
  <si>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</si>
  <si>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</si>
  <si>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</si>
  <si>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</si>
  <si>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</si>
  <si>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</si>
  <si>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</si>
  <si>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</si>
  <si>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</si>
  <si>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</si>
  <si>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</si>
  <si>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</si>
  <si>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</si>
  <si>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</si>
  <si>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</si>
  <si>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</si>
  <si>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</si>
  <si>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</si>
  <si>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</si>
  <si>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</si>
  <si>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</si>
  <si>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</si>
  <si>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</si>
  <si>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</si>
  <si>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</si>
  <si>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</si>
  <si>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</si>
  <si>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</si>
  <si>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</si>
  <si>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</si>
  <si>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</si>
  <si>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</si>
  <si>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</si>
  <si>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</si>
  <si>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</si>
  <si>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</si>
  <si>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</si>
  <si>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</si>
  <si>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</si>
  <si>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</si>
  <si>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</si>
  <si>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</si>
  <si>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</si>
  <si>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</si>
  <si>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</si>
  <si>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</si>
  <si>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</si>
  <si>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</si>
  <si>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</si>
  <si>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</si>
  <si>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</si>
  <si>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</si>
  <si>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</si>
  <si>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</si>
  <si>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</si>
  <si>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</si>
  <si>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</si>
  <si>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</si>
  <si>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</si>
  <si>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</si>
  <si>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</si>
  <si>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</si>
  <si>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</si>
  <si>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</si>
  <si>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</si>
  <si>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</si>
  <si>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</si>
  <si>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</si>
  <si>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</si>
  <si>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</si>
  <si>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</si>
  <si>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</si>
  <si>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</si>
  <si>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</si>
  <si>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</si>
  <si>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</si>
  <si>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</si>
  <si>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</si>
  <si>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</si>
  <si>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</si>
  <si>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</si>
  <si>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</si>
  <si>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</si>
  <si>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</si>
  <si>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</si>
  <si>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</si>
  <si>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</si>
  <si>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</si>
  <si>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</si>
  <si>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</si>
  <si>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</si>
  <si>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</si>
  <si>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</si>
  <si>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</si>
  <si>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</si>
  <si>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</si>
  <si>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</si>
  <si>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</si>
  <si>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</si>
  <si>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</si>
  <si>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</si>
  <si>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</si>
  <si>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</si>
  <si>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</si>
  <si>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</si>
  <si>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</si>
  <si>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</si>
  <si>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</si>
  <si>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</si>
  <si>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</si>
  <si>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</si>
  <si>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</si>
  <si>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</si>
  <si>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</si>
  <si>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</si>
  <si>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</si>
  <si>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</si>
  <si>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</si>
  <si>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</si>
  <si>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</si>
  <si>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</si>
  <si>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</si>
  <si>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</si>
  <si>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</si>
  <si>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</si>
  <si>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</si>
  <si>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</si>
  <si>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</si>
  <si>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</si>
  <si>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</si>
  <si>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</si>
  <si>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</si>
  <si>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</si>
  <si>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</si>
  <si>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</si>
  <si>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</si>
  <si>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</si>
  <si>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</si>
  <si>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</si>
  <si>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</si>
  <si>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</si>
  <si>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</si>
  <si>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</si>
  <si>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</si>
  <si>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</si>
  <si>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</si>
  <si>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</si>
  <si>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</si>
  <si>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</si>
  <si>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</si>
  <si>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</si>
  <si>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</si>
  <si>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</si>
  <si>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</si>
  <si>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</si>
  <si>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</si>
  <si>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</si>
  <si>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</si>
  <si>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</si>
  <si>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</si>
  <si>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</si>
  <si>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</si>
  <si>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</si>
  <si>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</si>
  <si>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</si>
  <si>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</si>
  <si>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</si>
  <si>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</si>
  <si>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</si>
  <si>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</si>
  <si>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</si>
  <si>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</si>
  <si>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</si>
  <si>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</si>
  <si>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</si>
  <si>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</si>
  <si>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</si>
  <si>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</si>
  <si>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</si>
  <si>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</si>
  <si>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</si>
  <si>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</si>
  <si>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</si>
  <si>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</si>
  <si>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</si>
  <si>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</si>
  <si>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</si>
  <si>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</si>
  <si>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</si>
  <si>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</si>
  <si>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</si>
  <si>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</si>
  <si>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</si>
  <si>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</si>
  <si>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</si>
  <si>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</si>
  <si>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</si>
  <si>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</si>
  <si>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</si>
  <si>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</si>
  <si>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</si>
  <si>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</si>
  <si>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</si>
  <si>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</si>
  <si>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</si>
  <si>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</si>
  <si>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</si>
  <si>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</si>
  <si>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</si>
  <si>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</si>
  <si>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</si>
  <si>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</si>
  <si>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</si>
  <si>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</si>
  <si>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</si>
  <si>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</si>
  <si>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</si>
  <si>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</si>
  <si>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</si>
  <si>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</si>
  <si>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</si>
  <si>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</si>
  <si>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</si>
  <si>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</si>
  <si>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</si>
  <si>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</si>
  <si>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</si>
  <si>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</si>
  <si>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</si>
  <si>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</si>
  <si>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</si>
  <si>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</si>
  <si>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</si>
  <si>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</si>
  <si>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</si>
  <si>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</si>
  <si>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</si>
  <si>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</si>
  <si>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</si>
  <si>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</si>
  <si>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</si>
  <si>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</si>
  <si>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</si>
  <si>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</si>
  <si>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</si>
  <si>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</si>
  <si>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</si>
  <si>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</si>
  <si>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</si>
  <si>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</si>
  <si>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</si>
  <si>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</si>
  <si>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</si>
  <si>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</si>
  <si>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</si>
  <si>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</si>
  <si>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</si>
  <si>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</si>
  <si>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</si>
  <si>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</si>
  <si>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</si>
  <si>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</si>
  <si>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</si>
  <si>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</si>
  <si>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</si>
  <si>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</si>
  <si>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</si>
  <si>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</si>
  <si>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</si>
  <si>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</si>
  <si>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</si>
  <si>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</si>
  <si>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</si>
  <si>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</si>
  <si>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</si>
  <si>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</si>
  <si>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</si>
  <si>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</si>
  <si>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</si>
  <si>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</si>
  <si>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</si>
  <si>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</si>
  <si>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</si>
  <si>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</si>
  <si>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</si>
  <si>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</si>
  <si>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</si>
  <si>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</si>
  <si>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</si>
  <si>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</si>
  <si>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</si>
  <si>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</si>
  <si>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</si>
  <si>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</si>
  <si>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</si>
  <si>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</si>
  <si>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</si>
  <si>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</si>
  <si>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</si>
  <si>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</si>
  <si>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</si>
  <si>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</si>
  <si>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</si>
  <si>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</si>
  <si>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</si>
  <si>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</si>
  <si>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</si>
  <si>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</si>
  <si>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</si>
  <si>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</si>
  <si>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</si>
  <si>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</si>
  <si>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</si>
  <si>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</si>
  <si>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</si>
  <si>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</si>
  <si>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</si>
  <si>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</si>
  <si>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</si>
  <si>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</si>
  <si>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</si>
  <si>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</si>
  <si>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</si>
  <si>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</si>
  <si>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</si>
  <si>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</si>
  <si>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</si>
  <si>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</si>
  <si>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</si>
  <si>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</si>
  <si>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</si>
  <si>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</si>
  <si>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</si>
  <si>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</si>
  <si>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</si>
  <si>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</si>
  <si>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</si>
  <si>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</si>
  <si>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</si>
  <si>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</si>
  <si>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</si>
  <si>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</si>
  <si>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</si>
  <si>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</si>
  <si>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</si>
  <si>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</si>
  <si>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</si>
  <si>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</si>
  <si>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</si>
  <si>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</si>
  <si>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</si>
  <si>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</si>
  <si>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</si>
  <si>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</si>
  <si>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</si>
  <si>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</si>
  <si>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</si>
  <si>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</si>
  <si>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</si>
  <si>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</si>
  <si>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</si>
  <si>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</si>
  <si>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</si>
  <si>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</si>
  <si>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</si>
  <si>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</si>
  <si>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</si>
  <si>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</si>
  <si>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</si>
  <si>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</si>
  <si>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</si>
  <si>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</si>
  <si>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</si>
  <si>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</si>
  <si>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</si>
  <si>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</si>
  <si>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</si>
  <si>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</si>
  <si>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</si>
  <si>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</si>
  <si>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</si>
  <si>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</si>
  <si>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</si>
  <si>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</si>
  <si>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</si>
  <si>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</si>
  <si>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</si>
  <si>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</si>
  <si>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</si>
  <si>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</si>
  <si>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</si>
  <si>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</si>
  <si>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</si>
  <si>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</si>
  <si>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</si>
  <si>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</si>
  <si>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</si>
  <si>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</si>
  <si>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</si>
  <si>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</si>
  <si>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</si>
  <si>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</si>
  <si>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</si>
  <si>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</si>
  <si>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</si>
  <si>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</si>
  <si>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</si>
  <si>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</si>
  <si>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</si>
  <si>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</si>
  <si>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</si>
  <si>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</si>
  <si>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</si>
  <si>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</si>
  <si>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</si>
  <si>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</si>
  <si>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</si>
  <si>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</si>
  <si>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</si>
  <si>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</si>
  <si>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</si>
  <si>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</si>
  <si>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</si>
  <si>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</si>
  <si>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</si>
  <si>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</si>
  <si>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</si>
  <si>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</si>
  <si>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</si>
  <si>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</si>
  <si>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</si>
  <si>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</si>
  <si>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</si>
  <si>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</si>
  <si>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</si>
  <si>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</si>
  <si>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</si>
  <si>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</si>
  <si>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</si>
  <si>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</si>
  <si>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</si>
  <si>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</si>
  <si>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</si>
  <si>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</si>
  <si>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</si>
  <si>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</si>
  <si>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</si>
  <si>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</si>
  <si>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</si>
  <si>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</si>
  <si>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</si>
  <si>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</si>
  <si>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</si>
  <si>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</si>
  <si>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</si>
  <si>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</si>
  <si>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</si>
  <si>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</si>
  <si>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</si>
  <si>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</si>
  <si>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</si>
  <si>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</si>
  <si>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</si>
  <si>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</si>
  <si>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</si>
  <si>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</si>
  <si>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</si>
  <si>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</si>
  <si>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</si>
  <si>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</si>
  <si>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</si>
  <si>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</si>
  <si>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</si>
  <si>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</si>
  <si>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</si>
  <si>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</si>
  <si>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</si>
  <si>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</si>
  <si>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</si>
  <si>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</si>
  <si>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</si>
  <si>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</si>
  <si>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</si>
  <si>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</si>
  <si>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</si>
  <si>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</si>
  <si>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</si>
  <si>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</si>
  <si>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</si>
  <si>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</si>
  <si>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</si>
  <si>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</si>
  <si>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</si>
  <si>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</si>
  <si>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</si>
  <si>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</si>
  <si>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</si>
  <si>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</si>
  <si>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</si>
  <si>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</si>
  <si>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</si>
  <si>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</si>
  <si>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</si>
  <si>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</si>
  <si>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</si>
  <si>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</si>
  <si>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</si>
  <si>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</si>
  <si>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</si>
  <si>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</si>
  <si>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</si>
  <si>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</si>
  <si>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</si>
  <si>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</si>
  <si>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</si>
  <si>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</si>
  <si>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</si>
  <si>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</si>
  <si>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</si>
  <si>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</si>
  <si>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</si>
  <si>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</si>
  <si>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</si>
  <si>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</si>
  <si>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</si>
  <si>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</si>
  <si>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</si>
  <si>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</si>
  <si>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</si>
  <si>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</si>
  <si>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</si>
  <si>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</si>
  <si>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</si>
  <si>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</si>
  <si>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</si>
  <si>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</si>
  <si>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</si>
  <si>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</si>
  <si>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</si>
  <si>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</si>
  <si>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</si>
  <si>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</si>
  <si>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</si>
  <si>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</si>
  <si>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</si>
  <si>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</si>
  <si>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</si>
  <si>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</si>
  <si>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</si>
  <si>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</si>
  <si>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</si>
  <si>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</si>
  <si>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</si>
  <si>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</si>
  <si>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</si>
  <si>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</si>
  <si>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</si>
  <si>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</si>
  <si>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</si>
  <si>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</si>
  <si>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</si>
  <si>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</si>
  <si>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</si>
  <si>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</si>
  <si>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</si>
  <si>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</si>
  <si>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</si>
  <si>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</si>
  <si>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</si>
  <si>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</si>
  <si>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</si>
  <si>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</si>
  <si>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</si>
  <si>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</si>
  <si>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</si>
  <si>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</si>
  <si>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</si>
  <si>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</si>
  <si>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</si>
  <si>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</si>
  <si>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</si>
  <si>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</si>
  <si>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</si>
  <si>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</si>
  <si>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</si>
  <si>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</si>
  <si>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</si>
  <si>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</si>
  <si>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</si>
  <si>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</si>
  <si>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</si>
  <si>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</si>
  <si>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</si>
  <si>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</si>
  <si>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</si>
  <si>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</si>
  <si>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</si>
  <si>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</si>
  <si>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</si>
  <si>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</si>
  <si>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</si>
  <si>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</si>
  <si>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</si>
  <si>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</si>
  <si>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</si>
  <si>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</si>
  <si>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</si>
  <si>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</si>
  <si>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</si>
  <si>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</si>
  <si>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</si>
  <si>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</si>
  <si>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</si>
  <si>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</si>
  <si>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</si>
  <si>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</si>
  <si>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</si>
  <si>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</si>
  <si>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</si>
  <si>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</si>
  <si>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</si>
  <si>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</si>
  <si>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</si>
  <si>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</si>
  <si>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</si>
  <si>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</si>
  <si>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</si>
  <si>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</si>
  <si>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</si>
  <si>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</si>
  <si>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</si>
  <si>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</si>
  <si>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</si>
  <si>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</si>
  <si>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</si>
  <si>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</si>
  <si>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</si>
  <si>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</si>
  <si>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</si>
  <si>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</si>
  <si>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</si>
  <si>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</si>
  <si>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</si>
  <si>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</si>
  <si>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</si>
  <si>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</si>
  <si>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</si>
  <si>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</si>
  <si>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</si>
  <si>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</si>
  <si>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</si>
  <si>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</si>
  <si>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</si>
  <si>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</si>
  <si>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</si>
  <si>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</si>
  <si>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</si>
  <si>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</si>
  <si>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</si>
  <si>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</si>
  <si>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</si>
  <si>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</si>
  <si>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</si>
  <si>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</si>
  <si>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</si>
  <si>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</si>
  <si>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</si>
  <si>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</si>
  <si>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</si>
  <si>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</si>
  <si>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</si>
  <si>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</si>
  <si>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</si>
  <si>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</si>
  <si>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</si>
  <si>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</si>
  <si>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</si>
  <si>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</si>
  <si>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</si>
  <si>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</si>
  <si>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</si>
  <si>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</si>
  <si>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</si>
  <si>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</si>
  <si>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</si>
  <si>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</si>
  <si>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</si>
  <si>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</si>
  <si>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</si>
  <si>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</si>
  <si>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</si>
  <si>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</si>
  <si>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</si>
  <si>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</si>
  <si>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</si>
  <si>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</si>
  <si>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</si>
  <si>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</si>
  <si>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</si>
  <si>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</si>
  <si>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</si>
  <si>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</si>
  <si>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</si>
  <si>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</si>
  <si>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</si>
  <si>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</si>
  <si>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</si>
  <si>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</si>
  <si>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</si>
  <si>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</si>
  <si>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</si>
  <si>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</si>
  <si>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</si>
  <si>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</si>
  <si>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</si>
  <si>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</si>
  <si>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</si>
  <si>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</si>
  <si>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</si>
  <si>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</si>
  <si>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</si>
  <si>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</si>
  <si>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</si>
  <si>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</si>
  <si>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</si>
  <si>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</si>
  <si>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</si>
  <si>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</si>
  <si>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</si>
  <si>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</si>
  <si>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</si>
  <si>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</si>
  <si>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</si>
  <si>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</si>
  <si>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</si>
  <si>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</si>
  <si>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</si>
  <si>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</si>
  <si>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</si>
  <si>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</si>
  <si>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</si>
  <si>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</si>
  <si>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</si>
  <si>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</si>
  <si>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</si>
  <si>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</si>
  <si>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</si>
  <si>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</si>
  <si>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</si>
  <si>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</si>
  <si>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</si>
  <si>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</si>
  <si>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</si>
  <si>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</si>
  <si>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</si>
  <si>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</si>
  <si>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</si>
  <si>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</si>
  <si>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</si>
  <si>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</si>
  <si>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</si>
  <si>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</si>
  <si>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</si>
  <si>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</si>
  <si>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</si>
  <si>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</si>
  <si>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</si>
  <si>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</si>
  <si>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</si>
  <si>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</si>
  <si>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</si>
  <si>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</si>
  <si>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</si>
  <si>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</si>
  <si>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</si>
  <si>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</si>
  <si>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</si>
  <si>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</si>
  <si>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</si>
  <si>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</si>
  <si>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</si>
  <si>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</si>
  <si>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</si>
  <si>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</si>
  <si>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</si>
  <si>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</si>
  <si>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</si>
  <si>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</si>
  <si>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</si>
  <si>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</si>
  <si>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</si>
  <si>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</si>
  <si>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</si>
  <si>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</si>
  <si>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</si>
  <si>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</si>
  <si>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</si>
  <si>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</si>
  <si>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</si>
  <si>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</si>
  <si>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</si>
  <si>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</si>
  <si>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</si>
  <si>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</si>
  <si>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</si>
  <si>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</si>
  <si>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</si>
  <si>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</si>
  <si>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</si>
  <si>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</si>
  <si>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</si>
  <si>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</si>
  <si>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</si>
  <si>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</si>
  <si>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</si>
  <si>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</si>
  <si>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</si>
  <si>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</si>
  <si>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</si>
  <si>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</si>
  <si>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</si>
  <si>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</si>
  <si>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</si>
  <si>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</si>
  <si>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</si>
  <si>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</si>
  <si>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</si>
  <si>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</si>
  <si>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</si>
  <si>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</si>
  <si>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</si>
  <si>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</si>
  <si>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</si>
  <si>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</si>
  <si>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</si>
  <si>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</si>
  <si>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</si>
  <si>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</si>
  <si>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</si>
  <si>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</si>
  <si>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</si>
  <si>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</si>
  <si>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</si>
  <si>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</si>
  <si>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</si>
  <si>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</si>
  <si>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</si>
  <si>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</si>
  <si>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</si>
  <si>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</si>
  <si>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</si>
  <si>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</si>
  <si>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</si>
  <si>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</si>
  <si>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</si>
  <si>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</si>
  <si>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</si>
  <si>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</si>
  <si>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</si>
  <si>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</si>
  <si>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</si>
  <si>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</si>
  <si>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</si>
  <si>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</si>
  <si>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</si>
  <si>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</si>
  <si>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</si>
  <si>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</si>
  <si>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</si>
  <si>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</si>
  <si>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</si>
  <si>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</si>
  <si>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</si>
  <si>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</si>
  <si>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</si>
  <si>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</si>
  <si>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</si>
  <si>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</si>
  <si>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</si>
  <si>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</si>
  <si>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</si>
  <si>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</si>
  <si>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</si>
  <si>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</si>
  <si>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</si>
  <si>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</si>
  <si>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</si>
  <si>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</si>
  <si>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</si>
  <si>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</si>
  <si>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</si>
  <si>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</si>
  <si>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</si>
  <si>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</si>
  <si>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</si>
  <si>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</si>
  <si>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</si>
  <si>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</si>
  <si>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</si>
  <si>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</si>
  <si>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</si>
  <si>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</si>
  <si>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</si>
  <si>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</si>
  <si>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</si>
  <si>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</si>
  <si>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</si>
  <si>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</si>
  <si>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</si>
  <si>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</si>
  <si>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</si>
  <si>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</si>
  <si>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</si>
  <si>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</si>
  <si>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</si>
  <si>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</si>
  <si>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</si>
  <si>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</si>
  <si>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</si>
  <si>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</si>
  <si>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</si>
  <si>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</si>
  <si>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</si>
  <si>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</si>
  <si>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</si>
  <si>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</si>
  <si>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</si>
  <si>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</si>
  <si>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</si>
  <si>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</si>
  <si>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</si>
  <si>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</si>
  <si>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</si>
  <si>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</si>
  <si>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</si>
  <si>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</si>
  <si>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</si>
  <si>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</si>
  <si>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</si>
  <si>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</si>
  <si>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</si>
  <si>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</si>
  <si>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</si>
  <si>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</si>
  <si>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</si>
  <si>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</si>
  <si>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</si>
  <si>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</si>
  <si>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</si>
  <si>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</si>
  <si>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</si>
  <si>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</si>
  <si>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</si>
  <si>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</si>
  <si>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</si>
  <si>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</si>
  <si>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</si>
  <si>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</si>
  <si>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</si>
  <si>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</si>
  <si>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</si>
  <si>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</si>
  <si>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</si>
  <si>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</si>
  <si>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</si>
  <si>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</si>
  <si>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</si>
  <si>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</si>
  <si>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</si>
  <si>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</si>
  <si>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</si>
  <si>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</si>
  <si>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</si>
  <si>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</si>
  <si>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</si>
  <si>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</si>
  <si>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</si>
  <si>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</si>
  <si>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</si>
  <si>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</si>
  <si>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</si>
  <si>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</si>
  <si>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</si>
  <si>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</si>
  <si>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</si>
  <si>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</si>
  <si>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</si>
  <si>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</si>
  <si>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</si>
  <si>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</si>
  <si>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</si>
  <si>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</si>
  <si>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</si>
  <si>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</si>
  <si>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</si>
  <si>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</si>
  <si>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</si>
  <si>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</si>
  <si>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</si>
  <si>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</si>
  <si>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</si>
  <si>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</si>
  <si>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</si>
  <si>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</si>
  <si>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</si>
  <si>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</si>
  <si>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</si>
  <si>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</si>
  <si>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</si>
  <si>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</si>
  <si>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</si>
  <si>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</si>
  <si>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</si>
  <si>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</si>
  <si>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</si>
  <si>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</si>
  <si>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</si>
  <si>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</si>
  <si>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</si>
  <si>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</si>
  <si>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</si>
  <si>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</si>
  <si>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</si>
  <si>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</si>
  <si>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</si>
  <si>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</si>
  <si>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</si>
  <si>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</si>
  <si>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</si>
  <si>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</si>
  <si>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</si>
  <si>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</si>
  <si>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</si>
  <si>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</si>
  <si>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</si>
  <si>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</si>
  <si>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</si>
  <si>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</si>
  <si>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</si>
  <si>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</si>
  <si>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</si>
  <si>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</si>
  <si>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</si>
  <si>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</si>
  <si>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</si>
  <si>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</si>
  <si>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</si>
  <si>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</si>
  <si>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</si>
  <si>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</si>
  <si>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</si>
  <si>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</si>
  <si>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</si>
  <si>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</si>
  <si>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</si>
  <si>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</si>
  <si>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</si>
  <si>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</si>
  <si>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</si>
  <si>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</si>
  <si>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</si>
  <si>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</si>
  <si>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</si>
  <si>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</si>
  <si>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</si>
  <si>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</si>
  <si>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</si>
  <si>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</si>
  <si>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</si>
  <si>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</si>
  <si>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</si>
  <si>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</si>
  <si>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</si>
  <si>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</si>
  <si>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</si>
  <si>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</si>
  <si>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</si>
  <si>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</si>
  <si>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</si>
  <si>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</si>
  <si>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</si>
  <si>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</si>
  <si>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</si>
  <si>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</si>
  <si>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</si>
  <si>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</si>
  <si>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</si>
  <si>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</si>
  <si>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</si>
  <si>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</si>
  <si>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</si>
  <si>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</si>
  <si>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</si>
  <si>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</si>
  <si>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</si>
  <si>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</si>
  <si>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</si>
  <si>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</si>
  <si>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</si>
  <si>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</si>
  <si>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</si>
  <si>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</si>
  <si>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</si>
  <si>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</si>
  <si>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</si>
  <si>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</si>
  <si>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</si>
  <si>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</si>
  <si>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</si>
  <si>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</si>
  <si>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</si>
  <si>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</si>
  <si>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</si>
  <si>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</si>
  <si>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</si>
  <si>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</si>
  <si>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</si>
  <si>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</si>
  <si>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</si>
  <si>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</si>
  <si>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</si>
  <si>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</si>
  <si>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</si>
  <si>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</si>
  <si>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</si>
  <si>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</si>
  <si>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</si>
  <si>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</si>
  <si>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</si>
  <si>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</si>
  <si>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</si>
  <si>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</si>
  <si>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</si>
  <si>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</si>
  <si>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</si>
  <si>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</si>
  <si>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</si>
  <si>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</si>
  <si>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</si>
  <si>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</si>
  <si>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</si>
  <si>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</si>
  <si>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</si>
  <si>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</si>
  <si>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</si>
  <si>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</si>
  <si>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</si>
  <si>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</si>
  <si>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</si>
  <si>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</si>
  <si>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</si>
  <si>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</si>
  <si>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</si>
  <si>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</si>
  <si>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</si>
  <si>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</si>
  <si>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</si>
  <si>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</si>
  <si>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</si>
  <si>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</si>
  <si>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</si>
  <si>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</si>
  <si>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</si>
  <si>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</si>
  <si>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</si>
  <si>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</si>
  <si>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</si>
  <si>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</si>
  <si>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</si>
  <si>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</si>
  <si>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</si>
  <si>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</si>
  <si>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</si>
  <si>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</si>
  <si>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</si>
  <si>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</si>
  <si>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</si>
  <si>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</si>
  <si>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</si>
  <si>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</si>
  <si>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</si>
  <si>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</si>
  <si>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</si>
  <si>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</si>
  <si>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</si>
  <si>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</si>
  <si>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</si>
  <si>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</si>
  <si>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</si>
  <si>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</si>
  <si>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</si>
  <si>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</si>
  <si>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</si>
  <si>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</si>
  <si>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</si>
  <si>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</si>
  <si>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</si>
  <si>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</si>
  <si>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</si>
  <si>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</si>
  <si>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</si>
  <si>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</si>
  <si>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</si>
  <si>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</si>
  <si>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</si>
  <si>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</si>
  <si>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</si>
  <si>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</si>
  <si>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</si>
  <si>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</si>
  <si>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</si>
  <si>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</si>
  <si>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</si>
  <si>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</si>
  <si>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</si>
  <si>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</si>
  <si>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</si>
  <si>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</si>
  <si>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</si>
  <si>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</si>
  <si>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</si>
  <si>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</si>
  <si>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</si>
  <si>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</si>
  <si>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</si>
  <si>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</si>
  <si>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</si>
  <si>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</si>
  <si>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</si>
  <si>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</si>
  <si>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</si>
  <si>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</si>
  <si>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</si>
  <si>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</si>
  <si>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</si>
  <si>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</si>
  <si>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</si>
  <si>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</si>
  <si>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</si>
  <si>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</si>
  <si>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</si>
  <si>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</si>
  <si>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</si>
  <si>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</si>
  <si>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</si>
  <si>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</si>
  <si>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</si>
  <si>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</si>
  <si>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</si>
  <si>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</si>
  <si>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</si>
  <si>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</si>
  <si>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</si>
  <si>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</si>
  <si>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</si>
  <si>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</si>
  <si>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</si>
  <si>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</si>
  <si>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</si>
  <si>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</si>
  <si>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</si>
  <si>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</si>
  <si>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</si>
  <si>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</si>
  <si>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</si>
  <si>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</si>
  <si>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</si>
  <si>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</si>
  <si>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</si>
  <si>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</si>
  <si>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</si>
  <si>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</si>
  <si>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</si>
  <si>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</si>
  <si>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</si>
  <si>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</si>
  <si>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</si>
  <si>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</si>
  <si>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</si>
  <si>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</si>
  <si>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</si>
  <si>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</si>
  <si>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</si>
  <si>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</si>
  <si>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</si>
  <si>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</si>
  <si>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</si>
  <si>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</si>
  <si>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</si>
  <si>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</si>
  <si>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</si>
  <si>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</si>
  <si>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</si>
  <si>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</si>
  <si>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</si>
  <si>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</si>
  <si>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</si>
  <si>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</si>
  <si>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</si>
  <si>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</si>
  <si>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</si>
  <si>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</si>
  <si>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</si>
  <si>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</si>
  <si>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</si>
  <si>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</si>
  <si>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</si>
  <si>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</si>
  <si>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</si>
  <si>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</si>
  <si>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</si>
  <si>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</si>
  <si>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</si>
  <si>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</si>
  <si>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</si>
  <si>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</si>
  <si>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</si>
  <si>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</si>
  <si>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</si>
  <si>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</si>
  <si>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</si>
  <si>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</si>
  <si>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</si>
  <si>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</si>
  <si>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</si>
  <si>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</si>
  <si>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</si>
  <si>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</si>
  <si>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</si>
  <si>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</si>
  <si>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</si>
  <si>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</si>
  <si>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</si>
  <si>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</si>
  <si>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</si>
  <si>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</si>
  <si>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</si>
  <si>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</si>
  <si>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</si>
  <si>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</si>
  <si>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</si>
  <si>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</si>
  <si>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</si>
  <si>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</si>
  <si>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</si>
  <si>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</si>
  <si>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</si>
  <si>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</si>
  <si>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</si>
  <si>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</si>
  <si>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</si>
  <si>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</si>
  <si>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</si>
  <si>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</si>
  <si>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</si>
  <si>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</si>
  <si>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</si>
  <si>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</si>
  <si>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</si>
  <si>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</si>
  <si>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</si>
  <si>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</si>
  <si>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</si>
  <si>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</si>
  <si>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</si>
  <si>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</si>
  <si>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</si>
  <si>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</si>
  <si>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</si>
  <si>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</si>
  <si>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</si>
  <si>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</si>
  <si>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</si>
  <si>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</si>
  <si>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</si>
  <si>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</si>
  <si>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</si>
  <si>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</si>
  <si>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</si>
  <si>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</si>
  <si>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</si>
  <si>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</si>
  <si>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</si>
  <si>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</si>
  <si>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</si>
  <si>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</si>
  <si>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</si>
  <si>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</si>
  <si>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</si>
  <si>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</si>
  <si>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</si>
  <si>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</si>
  <si>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</si>
  <si>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</si>
  <si>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</si>
  <si>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</si>
  <si>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</si>
  <si>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</si>
  <si>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</si>
  <si>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</si>
  <si>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</si>
  <si>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</si>
  <si>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</si>
  <si>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</si>
  <si>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</si>
  <si>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</si>
  <si>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</si>
  <si>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</si>
  <si>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</si>
  <si>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</si>
  <si>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</si>
  <si>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</si>
  <si>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</si>
  <si>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</si>
  <si>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</si>
  <si>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</si>
  <si>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</si>
  <si>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</si>
  <si>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</si>
  <si>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</si>
  <si>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</si>
  <si>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</si>
  <si>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</si>
  <si>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</si>
  <si>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</si>
  <si>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</si>
  <si>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</si>
  <si>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</si>
  <si>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</si>
  <si>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</si>
  <si>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</si>
  <si>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</si>
  <si>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</si>
  <si>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</si>
  <si>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</si>
  <si>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</si>
  <si>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</si>
  <si>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</si>
  <si>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</si>
  <si>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</si>
  <si>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</si>
  <si>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</si>
  <si>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</si>
  <si>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</si>
  <si>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</si>
  <si>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</si>
  <si>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</si>
  <si>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</si>
  <si>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</si>
  <si>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</si>
  <si>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</si>
  <si>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</si>
  <si>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</si>
  <si>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</si>
  <si>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</si>
  <si>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</si>
  <si>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</si>
  <si>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</si>
  <si>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</si>
  <si>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</si>
  <si>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</si>
  <si>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</si>
  <si>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</si>
  <si>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</si>
  <si>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</si>
  <si>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</si>
  <si>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</si>
  <si>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</si>
  <si>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</si>
  <si>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</si>
  <si>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</si>
  <si>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</si>
  <si>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</si>
  <si>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</si>
  <si>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</si>
  <si>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</si>
  <si>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</si>
  <si>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</si>
  <si>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</si>
  <si>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</si>
  <si>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</si>
  <si>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</si>
  <si>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</si>
  <si>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</si>
  <si>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</si>
  <si>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</si>
  <si>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</si>
  <si>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</si>
  <si>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</si>
  <si>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</si>
  <si>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</si>
  <si>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</si>
  <si>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</si>
  <si>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</si>
  <si>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</si>
  <si>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</si>
  <si>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</si>
  <si>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</si>
  <si>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</si>
  <si>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</si>
  <si>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</si>
  <si>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</si>
  <si>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</si>
  <si>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</si>
  <si>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</si>
  <si>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</si>
  <si>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</si>
  <si>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</si>
  <si>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</si>
  <si>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</si>
  <si>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</si>
  <si>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</si>
  <si>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</si>
  <si>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</si>
  <si>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</si>
  <si>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</si>
  <si>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</si>
  <si>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</si>
  <si>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</si>
  <si>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</si>
  <si>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</si>
  <si>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</si>
  <si>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</si>
  <si>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</si>
  <si>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</si>
  <si>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</si>
  <si>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</si>
  <si>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</si>
  <si>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</si>
  <si>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</si>
  <si>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</si>
  <si>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</si>
  <si>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</si>
  <si>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</si>
  <si>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</si>
  <si>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</si>
  <si>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</si>
  <si>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</si>
  <si>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</si>
  <si>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</si>
  <si>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</si>
  <si>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</si>
  <si>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</si>
  <si>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</si>
  <si>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</si>
  <si>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</si>
  <si>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</si>
  <si>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</si>
  <si>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</si>
  <si>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</si>
  <si>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</si>
  <si>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</si>
  <si>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</si>
  <si>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</si>
  <si>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</si>
  <si>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</si>
  <si>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</si>
  <si>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</si>
  <si>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</si>
  <si>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</si>
  <si>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</si>
  <si>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</si>
  <si>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</si>
  <si>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</si>
  <si>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</si>
  <si>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</si>
  <si>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</si>
  <si>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</si>
  <si>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</si>
  <si>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</si>
  <si>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</si>
  <si>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</si>
  <si>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</si>
  <si>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</si>
  <si>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</si>
  <si>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</si>
  <si>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</si>
  <si>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</si>
  <si>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</si>
  <si>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</si>
  <si>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</si>
  <si>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</si>
  <si>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</si>
  <si>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</si>
  <si>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</si>
  <si>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</si>
  <si>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</si>
  <si>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</si>
  <si>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</si>
  <si>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</si>
  <si>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</si>
  <si>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</si>
  <si>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</si>
  <si>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</si>
  <si>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</si>
  <si>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</si>
  <si>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</si>
  <si>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</si>
  <si>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</si>
  <si>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</si>
  <si>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</si>
  <si>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</si>
  <si>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</si>
  <si>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</si>
  <si>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</si>
  <si>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</si>
  <si>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</si>
  <si>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</si>
  <si>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</si>
  <si>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</si>
  <si>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</si>
  <si>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</si>
  <si>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</si>
  <si>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</si>
  <si>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</si>
  <si>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</si>
  <si>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</si>
  <si>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</si>
  <si>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</si>
  <si>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</si>
  <si>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</si>
  <si>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</si>
  <si>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</si>
  <si>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</si>
  <si>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</si>
  <si>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</si>
  <si>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</si>
  <si>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</si>
  <si>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</si>
  <si>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</si>
  <si>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</si>
  <si>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</si>
  <si>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</si>
  <si>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</si>
  <si>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</si>
  <si>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</si>
  <si>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</si>
  <si>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</si>
  <si>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</si>
  <si>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</si>
  <si>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</si>
  <si>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</si>
  <si>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</si>
  <si>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</si>
  <si>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</si>
  <si>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</si>
  <si>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</si>
  <si>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</si>
  <si>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</si>
  <si>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</si>
  <si>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</si>
  <si>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</si>
  <si>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</si>
  <si>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</si>
  <si>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</si>
  <si>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</si>
  <si>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</si>
  <si>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</si>
  <si>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</si>
  <si>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</si>
  <si>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</si>
  <si>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</si>
  <si>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</si>
  <si>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</si>
  <si>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</si>
  <si>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</si>
  <si>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</si>
  <si>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</si>
  <si>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</si>
  <si>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</si>
  <si>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</si>
  <si>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</si>
  <si>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</si>
  <si>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</si>
  <si>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</si>
  <si>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</si>
  <si>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</si>
  <si>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</si>
  <si>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</si>
  <si>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</si>
  <si>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</si>
  <si>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</si>
  <si>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</si>
  <si>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</si>
  <si>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</si>
  <si>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</si>
  <si>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</si>
  <si>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</si>
  <si>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</si>
  <si>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</si>
  <si>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</si>
  <si>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</si>
  <si>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</si>
  <si>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</si>
  <si>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</si>
  <si>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</si>
  <si>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</si>
  <si>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</si>
  <si>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</si>
  <si>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</si>
  <si>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</si>
  <si>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</si>
  <si>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</si>
  <si>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</si>
  <si>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</si>
  <si>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</si>
  <si>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</si>
  <si>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</si>
  <si>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</si>
  <si>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</si>
  <si>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</si>
  <si>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</si>
  <si>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</si>
  <si>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</si>
  <si>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</si>
  <si>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</si>
  <si>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</si>
  <si>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</si>
  <si>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</si>
  <si>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</si>
  <si>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</si>
  <si>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</si>
  <si>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</si>
  <si>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</si>
  <si>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</si>
  <si>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</si>
  <si>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</si>
  <si>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</si>
  <si>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</si>
  <si>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</si>
  <si>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</si>
  <si>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</si>
  <si>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</si>
  <si>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</si>
  <si>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</si>
  <si>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</si>
  <si>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</si>
  <si>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</si>
  <si>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</si>
  <si>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</si>
  <si>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</si>
  <si>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</si>
  <si>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</si>
  <si>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</si>
  <si>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</si>
  <si>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</si>
  <si>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</si>
  <si>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</si>
  <si>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</si>
  <si>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</si>
  <si>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</si>
  <si>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</si>
  <si>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</si>
  <si>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</si>
  <si>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</si>
  <si>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</si>
  <si>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</si>
  <si>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</si>
  <si>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</si>
  <si>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</si>
  <si>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</si>
  <si>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</si>
  <si>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</si>
  <si>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</si>
  <si>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</si>
  <si>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</si>
  <si>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</si>
  <si>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</si>
  <si>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</si>
  <si>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</si>
  <si>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</si>
  <si>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</si>
  <si>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</si>
  <si>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</si>
  <si>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</si>
  <si>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</si>
  <si>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</si>
  <si>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</si>
  <si>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</si>
  <si>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</si>
  <si>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</si>
  <si>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</si>
  <si>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</si>
  <si>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</si>
  <si>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</si>
  <si>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</si>
  <si>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</si>
  <si>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</si>
  <si>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</si>
  <si>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</si>
  <si>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</si>
  <si>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</si>
  <si>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</si>
  <si>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</si>
  <si>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</si>
  <si>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</si>
  <si>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</si>
  <si>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</si>
  <si>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</si>
  <si>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</si>
  <si>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</si>
  <si>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</si>
  <si>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</si>
  <si>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</si>
  <si>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</si>
  <si>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</si>
  <si>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</si>
  <si>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</si>
  <si>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</si>
  <si>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</si>
  <si>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</si>
  <si>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</si>
  <si>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</si>
  <si>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</si>
  <si>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</si>
  <si>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</si>
  <si>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</si>
  <si>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</si>
  <si>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</si>
  <si>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</si>
  <si>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</si>
  <si>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</si>
  <si>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</si>
  <si>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</si>
  <si>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</si>
  <si>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</si>
  <si>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</si>
  <si>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</si>
  <si>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</si>
  <si>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</si>
  <si>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</si>
  <si>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</si>
  <si>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</si>
  <si>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</si>
  <si>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</si>
  <si>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</si>
  <si>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</si>
  <si>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</si>
  <si>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</si>
  <si>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</si>
  <si>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</si>
  <si>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</si>
  <si>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</si>
  <si>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</si>
  <si>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</si>
  <si>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</si>
  <si>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</si>
  <si>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</si>
  <si>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</si>
  <si>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</si>
  <si>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</si>
  <si>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</si>
  <si>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</si>
  <si>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</si>
  <si>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</si>
  <si>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</si>
  <si>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</si>
  <si>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</si>
  <si>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</si>
  <si>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</si>
  <si>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</si>
  <si>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</si>
  <si>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</si>
  <si>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</si>
  <si>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</si>
  <si>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</si>
  <si>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</si>
  <si>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</si>
  <si>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</si>
  <si>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</si>
  <si>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</si>
  <si>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</si>
  <si>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</si>
  <si>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</si>
  <si>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</si>
  <si>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</si>
  <si>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</si>
  <si>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</si>
  <si>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</si>
  <si>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</si>
  <si>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</si>
  <si>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</si>
  <si>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</si>
  <si>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</si>
  <si>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</si>
  <si>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</si>
  <si>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</si>
  <si>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</si>
  <si>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</si>
  <si>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</si>
  <si>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</si>
  <si>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</si>
  <si>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</si>
  <si>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</si>
  <si>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</si>
  <si>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</si>
  <si>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</si>
  <si>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</si>
  <si>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</si>
  <si>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</si>
  <si>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</si>
  <si>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</si>
  <si>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</si>
  <si>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</si>
  <si>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</si>
  <si>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</si>
  <si>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</si>
  <si>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</si>
  <si>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</si>
  <si>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</si>
  <si>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</si>
  <si>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</si>
  <si>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</si>
  <si>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</si>
  <si>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</si>
  <si>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</si>
  <si>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</si>
  <si>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</si>
  <si>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</si>
  <si>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</si>
  <si>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</si>
  <si>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</si>
  <si>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</si>
  <si>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</si>
  <si>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</si>
  <si>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</si>
  <si>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</si>
  <si>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</si>
  <si>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</si>
  <si>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</si>
  <si>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</si>
  <si>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</si>
  <si>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</si>
  <si>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</si>
  <si>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</si>
  <si>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</si>
  <si>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</si>
  <si>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</si>
  <si>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</si>
  <si>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</si>
  <si>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</si>
  <si>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</si>
  <si>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</si>
  <si>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</si>
  <si>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</si>
  <si>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</si>
  <si>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</si>
  <si>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</si>
  <si>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</si>
  <si>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</si>
  <si>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</si>
  <si>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</si>
  <si>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</si>
  <si>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</si>
  <si>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</si>
  <si>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</si>
  <si>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</si>
  <si>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</si>
  <si>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</si>
  <si>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</si>
  <si>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</si>
  <si>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</si>
  <si>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</si>
  <si>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</si>
  <si>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</si>
  <si>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</si>
  <si>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</si>
  <si>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</si>
  <si>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</si>
  <si>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</si>
  <si>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</si>
  <si>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</si>
  <si>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</si>
  <si>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</si>
  <si>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</si>
  <si>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</si>
  <si>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</si>
  <si>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</si>
  <si>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</si>
  <si>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</si>
  <si>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</si>
  <si>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</si>
  <si>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</si>
  <si>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</si>
  <si>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</si>
  <si>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</si>
  <si>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</si>
  <si>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</si>
  <si>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</si>
  <si>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</si>
  <si>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</si>
  <si>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</si>
  <si>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</si>
  <si>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</si>
  <si>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</si>
  <si>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</si>
  <si>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</si>
  <si>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</si>
  <si>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</si>
  <si>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</si>
  <si>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</si>
  <si>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</si>
  <si>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</si>
  <si>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</si>
  <si>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</si>
  <si>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</si>
  <si>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</si>
  <si>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</si>
  <si>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</si>
  <si>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</si>
  <si>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</si>
  <si>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</si>
  <si>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</si>
  <si>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</si>
  <si>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</si>
  <si>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</si>
  <si>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</si>
  <si>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</si>
  <si>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</si>
  <si>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</si>
  <si>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</si>
  <si>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</si>
  <si>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</si>
  <si>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</si>
  <si>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</si>
  <si>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</si>
  <si>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</si>
  <si>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</si>
  <si>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</si>
  <si>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</si>
  <si>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</si>
  <si>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</si>
  <si>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</si>
  <si>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</si>
  <si>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</si>
  <si>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</si>
  <si>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</si>
  <si>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</si>
  <si>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</si>
  <si>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</si>
  <si>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</si>
  <si>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</si>
  <si>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</si>
  <si>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</si>
  <si>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</si>
  <si>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</si>
  <si>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</si>
  <si>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</si>
  <si>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</si>
  <si>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</si>
  <si>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</si>
  <si>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</si>
  <si>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</si>
  <si>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</si>
  <si>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</si>
  <si>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</si>
  <si>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</si>
  <si>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</si>
  <si>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</si>
  <si>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</si>
  <si>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</si>
  <si>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</si>
  <si>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</si>
  <si>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</si>
  <si>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</si>
  <si>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</si>
  <si>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</si>
  <si>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</si>
  <si>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</si>
  <si>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</si>
  <si>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</si>
  <si>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</si>
  <si>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</si>
  <si>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</si>
  <si>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</si>
  <si>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</si>
  <si>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</si>
  <si>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</si>
  <si>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</si>
  <si>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</si>
  <si>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</si>
  <si>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</si>
  <si>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</si>
  <si>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</si>
  <si>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</si>
  <si>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</si>
  <si>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</si>
  <si>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</si>
  <si>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</si>
  <si>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</si>
  <si>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</si>
  <si>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</si>
  <si>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</si>
  <si>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</si>
  <si>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</si>
  <si>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</si>
  <si>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</si>
  <si>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</si>
  <si>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</si>
  <si>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</si>
  <si>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</si>
  <si>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</si>
  <si>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</si>
  <si>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</si>
  <si>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</si>
  <si>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</si>
  <si>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</si>
  <si>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</si>
  <si>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</si>
  <si>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</si>
  <si>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</si>
  <si>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</si>
  <si>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</si>
  <si>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</si>
  <si>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</si>
  <si>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</si>
  <si>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</si>
  <si>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</si>
  <si>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</si>
  <si>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</si>
  <si>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</si>
  <si>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</si>
  <si>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</si>
  <si>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</si>
  <si>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</si>
  <si>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</si>
  <si>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</si>
  <si>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</si>
  <si>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</si>
  <si>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</si>
  <si>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</si>
  <si>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</si>
  <si>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</si>
  <si>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</si>
  <si>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</si>
  <si>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</si>
  <si>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</si>
  <si>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</si>
  <si>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</si>
  <si>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</si>
  <si>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</si>
  <si>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</si>
  <si>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</si>
  <si>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</si>
  <si>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</si>
  <si>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</si>
  <si>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</si>
  <si>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</si>
  <si>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</si>
  <si>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</si>
  <si>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</si>
  <si>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</si>
  <si>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</si>
  <si>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</si>
  <si>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</si>
  <si>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</si>
  <si>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</si>
  <si>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</si>
  <si>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</si>
  <si>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</si>
  <si>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</si>
  <si>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</si>
  <si>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</si>
  <si>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</si>
  <si>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</si>
  <si>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</si>
  <si>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</si>
  <si>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</si>
  <si>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</si>
  <si>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</si>
  <si>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</si>
  <si>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</si>
  <si>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</si>
  <si>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</si>
  <si>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</si>
  <si>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</si>
  <si>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</si>
  <si>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</si>
  <si>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</si>
  <si>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</si>
  <si>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</si>
  <si>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</si>
  <si>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</si>
  <si>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</si>
  <si>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</si>
  <si>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</si>
  <si>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</si>
  <si>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</si>
  <si>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</si>
  <si>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</si>
  <si>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</si>
  <si>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</si>
  <si>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</si>
  <si>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</si>
  <si>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</si>
  <si>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</si>
  <si>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</si>
  <si>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</si>
  <si>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</si>
  <si>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</si>
  <si>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</si>
  <si>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</si>
  <si>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</si>
  <si>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</si>
  <si>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</si>
  <si>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</si>
  <si>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</si>
  <si>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</si>
  <si>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</si>
  <si>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</si>
  <si>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</si>
  <si>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</si>
  <si>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</si>
  <si>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</si>
  <si>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</si>
  <si>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</si>
  <si>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</si>
  <si>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</si>
  <si>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</si>
  <si>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</si>
  <si>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</si>
  <si>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</si>
  <si>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</si>
  <si>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</si>
  <si>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</si>
  <si>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</si>
  <si>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</si>
  <si>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</si>
  <si>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</si>
  <si>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</si>
  <si>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</si>
  <si>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</si>
  <si>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</si>
  <si>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</si>
  <si>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</si>
  <si>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</si>
  <si>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</si>
  <si>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</si>
  <si>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</si>
  <si>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</si>
  <si>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</si>
  <si>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</si>
  <si>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</si>
  <si>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</si>
  <si>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</si>
  <si>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</si>
  <si>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</si>
  <si>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</si>
  <si>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</si>
  <si>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</si>
  <si>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</si>
  <si>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</si>
  <si>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</si>
  <si>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</si>
  <si>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</si>
  <si>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</si>
  <si>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</si>
  <si>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</si>
  <si>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</si>
  <si>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</si>
  <si>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</si>
  <si>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</si>
  <si>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</si>
  <si>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</si>
  <si>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</si>
  <si>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</si>
  <si>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</si>
  <si>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</si>
  <si>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</si>
  <si>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</si>
  <si>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</si>
  <si>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</si>
  <si>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</si>
  <si>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</si>
  <si>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</si>
  <si>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</si>
  <si>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</si>
  <si>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</si>
  <si>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</si>
  <si>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</si>
  <si>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</si>
  <si>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</si>
  <si>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</si>
  <si>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</si>
  <si>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</si>
  <si>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</si>
  <si>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</si>
  <si>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</si>
  <si>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</si>
  <si>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</si>
  <si>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</si>
  <si>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</si>
  <si>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</si>
  <si>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</si>
  <si>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</si>
  <si>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</si>
  <si>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</si>
  <si>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</si>
  <si>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</si>
  <si>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</si>
  <si>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</si>
  <si>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</si>
  <si>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</si>
  <si>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</si>
  <si>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</si>
  <si>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</si>
  <si>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</si>
  <si>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</si>
  <si>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</si>
  <si>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</si>
  <si>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</si>
  <si>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</si>
  <si>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</si>
  <si>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</si>
  <si>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</si>
  <si>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</si>
  <si>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</si>
  <si>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</si>
  <si>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</si>
  <si>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</si>
  <si>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</si>
  <si>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</si>
  <si>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</si>
  <si>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</si>
  <si>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</si>
  <si>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</si>
  <si>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</si>
  <si>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</si>
  <si>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</si>
  <si>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</si>
  <si>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</si>
  <si>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</si>
  <si>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</si>
  <si>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</si>
  <si>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</si>
  <si>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</si>
  <si>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</si>
  <si>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</si>
  <si>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</si>
  <si>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</si>
  <si>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</si>
  <si>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</si>
  <si>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</si>
  <si>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</si>
  <si>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</si>
  <si>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</si>
  <si>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</si>
  <si>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</si>
  <si>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</si>
  <si>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</si>
  <si>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</si>
  <si>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</si>
  <si>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</si>
  <si>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</si>
  <si>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</si>
  <si>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</si>
  <si>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</si>
  <si>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</si>
  <si>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</si>
  <si>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</si>
  <si>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</si>
  <si>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</si>
  <si>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</si>
  <si>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</si>
  <si>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</si>
  <si>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</si>
  <si>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</si>
  <si>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</si>
  <si>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</si>
  <si>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</si>
  <si>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</si>
  <si>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</si>
  <si>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</si>
  <si>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</si>
  <si>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</si>
  <si>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</si>
  <si>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</si>
  <si>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</si>
  <si>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</si>
  <si>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</si>
  <si>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</si>
  <si>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</si>
  <si>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</si>
  <si>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</si>
  <si>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</si>
  <si>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</si>
  <si>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</si>
  <si>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</si>
  <si>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</si>
  <si>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</si>
  <si>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</si>
  <si>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</si>
  <si>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</si>
  <si>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</si>
  <si>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</si>
  <si>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</si>
  <si>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</si>
  <si>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</si>
  <si>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</si>
  <si>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</si>
  <si>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</si>
  <si>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</si>
  <si>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</si>
  <si>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</si>
  <si>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</si>
  <si>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</si>
  <si>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</si>
  <si>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</si>
  <si>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</si>
  <si>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</si>
  <si>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</si>
  <si>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</si>
  <si>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</si>
  <si>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</si>
  <si>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</si>
  <si>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</si>
  <si>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</si>
  <si>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</si>
  <si>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</si>
  <si>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</si>
  <si>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</si>
  <si>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</si>
  <si>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</si>
  <si>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</si>
  <si>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</si>
  <si>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</si>
  <si>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</si>
  <si>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</si>
  <si>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</si>
  <si>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</si>
  <si>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</si>
  <si>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</si>
  <si>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</si>
  <si>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</si>
  <si>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</si>
  <si>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</si>
  <si>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</si>
  <si>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</si>
  <si>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</si>
  <si>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</si>
  <si>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</si>
  <si>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</si>
  <si>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</si>
  <si>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</si>
  <si>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</si>
  <si>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</si>
  <si>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</si>
  <si>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</si>
  <si>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</si>
  <si>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</si>
  <si>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</si>
  <si>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</si>
  <si>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</si>
  <si>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</si>
  <si>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</si>
  <si>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</si>
  <si>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</si>
  <si>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</si>
  <si>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</si>
  <si>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</si>
  <si>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</si>
  <si>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</si>
  <si>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</si>
  <si>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</si>
  <si>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</si>
  <si>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</si>
  <si>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</si>
  <si>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</si>
  <si>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</si>
  <si>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</si>
  <si>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</si>
  <si>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</si>
  <si>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</si>
  <si>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</si>
  <si>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</si>
  <si>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</si>
  <si>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</si>
  <si>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</si>
  <si>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</si>
  <si>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</si>
  <si>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</si>
  <si>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</si>
  <si>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</si>
  <si>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</si>
  <si>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</si>
  <si>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</si>
  <si>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</si>
  <si>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</si>
  <si>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</si>
  <si>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</si>
  <si>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</si>
  <si>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</si>
  <si>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</si>
  <si>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</si>
  <si>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</si>
  <si>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</si>
  <si>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</si>
  <si>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</si>
  <si>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</si>
  <si>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</si>
  <si>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</si>
  <si>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</si>
  <si>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</si>
  <si>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</si>
  <si>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</si>
  <si>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</si>
  <si>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</si>
  <si>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</si>
  <si>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</si>
  <si>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</si>
  <si>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</si>
  <si>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</si>
  <si>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</si>
  <si>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</si>
  <si>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</si>
  <si>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</si>
  <si>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</si>
  <si>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</si>
  <si>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</si>
  <si>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</si>
  <si>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</si>
  <si>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</si>
  <si>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</si>
  <si>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</si>
  <si>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</si>
  <si>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</si>
  <si>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</si>
  <si>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</si>
  <si>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</si>
  <si>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</si>
  <si>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</si>
  <si>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</si>
  <si>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</si>
  <si>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</si>
  <si>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</si>
  <si>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</si>
  <si>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</si>
  <si>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</si>
  <si>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</si>
  <si>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</si>
  <si>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</si>
  <si>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</si>
  <si>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</si>
  <si>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</si>
  <si>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</si>
  <si>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</si>
  <si>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</si>
  <si>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</si>
  <si>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</si>
  <si>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</si>
  <si>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</si>
  <si>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</si>
  <si>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</si>
  <si>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</si>
  <si>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</si>
  <si>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</si>
  <si>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</si>
  <si>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</si>
  <si>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</si>
  <si>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</si>
  <si>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</si>
  <si>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</si>
  <si>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</si>
  <si>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</si>
  <si>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</si>
  <si>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</si>
  <si>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</si>
  <si>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</si>
  <si>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</si>
  <si>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</si>
  <si>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</si>
  <si>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</si>
  <si>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</si>
  <si>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</si>
  <si>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</si>
  <si>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</si>
  <si>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</si>
  <si>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</si>
  <si>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</si>
  <si>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</si>
  <si>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</si>
  <si>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</si>
  <si>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</si>
  <si>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</si>
  <si>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</si>
  <si>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</si>
  <si>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</si>
  <si>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</si>
  <si>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</si>
  <si>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</si>
  <si>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</si>
  <si>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</si>
  <si>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</si>
  <si>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</si>
  <si>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</si>
  <si>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</si>
  <si>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</si>
  <si>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</si>
  <si>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</si>
  <si>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</si>
  <si>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</si>
  <si>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</si>
  <si>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</si>
  <si>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</si>
  <si>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</si>
  <si>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</si>
  <si>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</si>
  <si>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</si>
  <si>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</si>
  <si>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</si>
  <si>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</si>
  <si>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</si>
  <si>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</si>
  <si>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</si>
  <si>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</si>
  <si>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</si>
  <si>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</si>
  <si>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</si>
  <si>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</si>
  <si>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</si>
  <si>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</si>
  <si>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</si>
  <si>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</si>
  <si>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</si>
  <si>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</si>
  <si>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</si>
  <si>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</si>
  <si>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</si>
  <si>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</si>
  <si>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</si>
  <si>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</si>
  <si>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</si>
  <si>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</si>
  <si>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</si>
  <si>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</si>
  <si>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</si>
  <si>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</si>
  <si>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</si>
  <si>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</si>
  <si>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</si>
  <si>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</si>
  <si>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</si>
  <si>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</si>
  <si>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</si>
  <si>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</si>
  <si>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</si>
  <si>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</si>
  <si>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</si>
  <si>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</si>
  <si>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</si>
  <si>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</si>
  <si>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</si>
  <si>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</si>
  <si>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</si>
  <si>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</si>
  <si>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</si>
  <si>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</si>
  <si>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</si>
  <si>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</si>
  <si>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</si>
  <si>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</si>
  <si>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</si>
  <si>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</si>
  <si>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</si>
  <si>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</si>
  <si>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</si>
  <si>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</si>
  <si>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</si>
  <si>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</si>
  <si>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</si>
  <si>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</si>
  <si>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</si>
  <si>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</si>
  <si>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</si>
  <si>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</si>
  <si>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</si>
  <si>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</si>
  <si>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</si>
  <si>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</si>
  <si>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</si>
  <si>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</si>
  <si>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</si>
  <si>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</si>
  <si>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</si>
  <si>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</si>
  <si>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</si>
  <si>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</si>
  <si>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</si>
  <si>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</si>
  <si>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</si>
  <si>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</si>
  <si>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</si>
  <si>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</si>
  <si>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</si>
  <si>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</si>
  <si>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</si>
  <si>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</si>
  <si>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</si>
  <si>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</si>
  <si>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</si>
  <si>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</si>
  <si>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</si>
  <si>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</si>
  <si>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</si>
  <si>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</si>
  <si>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</si>
  <si>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</si>
  <si>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</si>
  <si>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</si>
  <si>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</si>
  <si>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</si>
  <si>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</si>
  <si>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</si>
  <si>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</si>
  <si>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</si>
  <si>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</si>
  <si>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</si>
  <si>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</si>
  <si>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</si>
  <si>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</si>
  <si>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</si>
  <si>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</si>
  <si>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</si>
  <si>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</si>
  <si>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</si>
  <si>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</si>
  <si>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</si>
  <si>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</si>
  <si>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</si>
  <si>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</si>
  <si>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</si>
  <si>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</si>
  <si>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</si>
  <si>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</si>
  <si>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</si>
  <si>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</si>
  <si>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</si>
  <si>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</si>
  <si>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</si>
  <si>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</si>
  <si>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</si>
  <si>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</si>
  <si>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</si>
  <si>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</si>
  <si>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</si>
  <si>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</si>
  <si>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</si>
  <si>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</si>
  <si>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</si>
  <si>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</si>
  <si>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</si>
  <si>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</si>
  <si>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</si>
  <si>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</si>
  <si>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</si>
  <si>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</si>
  <si>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</si>
  <si>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</si>
  <si>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</si>
  <si>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</si>
  <si>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</si>
  <si>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</si>
  <si>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</si>
  <si>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</si>
  <si>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</si>
  <si>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</si>
  <si>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</si>
  <si>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</si>
  <si>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</si>
  <si>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</si>
  <si>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</si>
  <si>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</si>
  <si>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</si>
  <si>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</si>
  <si>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</si>
  <si>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</si>
  <si>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</si>
  <si>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</si>
  <si>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</si>
  <si>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</si>
  <si>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</si>
  <si>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</si>
  <si>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</si>
  <si>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</si>
  <si>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</si>
  <si>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</si>
  <si>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</si>
  <si>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</si>
  <si>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</si>
  <si>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</si>
  <si>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</si>
  <si>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</si>
  <si>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</si>
  <si>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</si>
  <si>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</si>
  <si>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</si>
  <si>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</si>
  <si>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</si>
  <si>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</si>
  <si>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</si>
  <si>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</si>
  <si>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</si>
  <si>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</si>
  <si>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</si>
  <si>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</si>
  <si>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</si>
  <si>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</si>
  <si>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</si>
  <si>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</si>
  <si>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</si>
  <si>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</si>
  <si>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</si>
  <si>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</si>
  <si>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</si>
  <si>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</si>
  <si>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</si>
  <si>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</si>
  <si>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</si>
  <si>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</si>
  <si>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</si>
  <si>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</si>
  <si>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</si>
  <si>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</si>
  <si>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</si>
  <si>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</si>
  <si>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</si>
  <si>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</si>
  <si>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</si>
  <si>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</si>
  <si>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</si>
  <si>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</si>
  <si>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</si>
  <si>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</si>
  <si>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</si>
  <si>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</si>
  <si>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</si>
  <si>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</si>
  <si>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</si>
  <si>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</si>
  <si>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</si>
  <si>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</si>
  <si>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</si>
  <si>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</si>
  <si>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</si>
  <si>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</si>
  <si>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</si>
  <si>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</si>
  <si>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</si>
  <si>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</si>
  <si>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</si>
  <si>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</si>
  <si>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</si>
  <si>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</si>
  <si>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</si>
  <si>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</si>
  <si>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</si>
  <si>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</si>
  <si>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</si>
  <si>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</si>
  <si>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</si>
  <si>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</si>
  <si>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</si>
  <si>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</si>
  <si>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</si>
  <si>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</si>
  <si>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</si>
  <si>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</si>
  <si>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</si>
  <si>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</si>
  <si>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</si>
  <si>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</si>
  <si>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</si>
  <si>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</si>
  <si>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</si>
  <si>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</si>
  <si>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</si>
  <si>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</si>
  <si>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</si>
  <si>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</si>
  <si>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</si>
  <si>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</si>
  <si>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</si>
  <si>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</si>
  <si>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</si>
  <si>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</si>
  <si>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</si>
  <si>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</si>
  <si>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</si>
  <si>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</si>
  <si>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</si>
  <si>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</si>
  <si>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</si>
  <si>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</si>
  <si>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</si>
  <si>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</si>
  <si>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</si>
  <si>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</si>
  <si>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</si>
  <si>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</si>
  <si>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</si>
  <si>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</si>
  <si>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</si>
  <si>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</si>
  <si>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</si>
  <si>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</si>
  <si>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</si>
  <si>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</si>
  <si>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</si>
  <si>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</si>
  <si>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</si>
  <si>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</si>
  <si>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</si>
  <si>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</si>
  <si>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</si>
  <si>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</si>
  <si>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</si>
  <si>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</si>
  <si>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</si>
  <si>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</si>
  <si>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</si>
  <si>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</si>
  <si>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</si>
  <si>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</si>
  <si>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</si>
  <si>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</si>
  <si>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</si>
  <si>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</si>
  <si>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</si>
  <si>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</si>
  <si>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</si>
  <si>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</si>
  <si>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</si>
  <si>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</si>
  <si>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</si>
  <si>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</si>
  <si>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</si>
  <si>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</si>
  <si>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</si>
  <si>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</si>
  <si>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</si>
  <si>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</si>
  <si>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</si>
  <si>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</si>
  <si>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</si>
  <si>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</si>
  <si>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</si>
  <si>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</si>
  <si>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</si>
  <si>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</si>
  <si>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</si>
  <si>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</si>
  <si>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</si>
  <si>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</si>
  <si>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</si>
  <si>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</si>
  <si>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</si>
  <si>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</si>
  <si>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</si>
  <si>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</si>
  <si>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</si>
  <si>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</si>
  <si>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</si>
  <si>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</si>
  <si>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</si>
  <si>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</si>
  <si>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</si>
  <si>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</si>
  <si>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</si>
  <si>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</si>
  <si>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</si>
  <si>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</si>
  <si>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</si>
  <si>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</si>
  <si>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</si>
  <si>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</si>
  <si>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</si>
  <si>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</si>
  <si>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</si>
  <si>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</si>
  <si>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</si>
  <si>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</si>
  <si>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</si>
  <si>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</si>
  <si>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</si>
  <si>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</si>
  <si>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</si>
  <si>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</si>
  <si>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</si>
  <si>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</si>
  <si>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</si>
  <si>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</si>
  <si>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</si>
  <si>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</si>
  <si>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</si>
  <si>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</si>
  <si>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</si>
  <si>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</si>
  <si>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</si>
  <si>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</si>
  <si>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</si>
  <si>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</si>
  <si>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</si>
  <si>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</si>
  <si>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</si>
  <si>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</si>
  <si>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</si>
  <si>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</si>
  <si>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</si>
  <si>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</si>
  <si>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</si>
  <si>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</si>
  <si>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</si>
  <si>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</si>
  <si>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</si>
  <si>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</si>
  <si>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</si>
  <si>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</si>
  <si>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</si>
  <si>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</si>
  <si>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</si>
  <si>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</si>
  <si>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</si>
  <si>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</si>
  <si>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</si>
  <si>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</si>
  <si>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</si>
  <si>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</si>
  <si>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</si>
  <si>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</si>
  <si>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</si>
  <si>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</si>
  <si>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</si>
  <si>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</si>
  <si>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</si>
  <si>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</si>
  <si>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</si>
  <si>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</si>
  <si>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</si>
  <si>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</si>
  <si>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</si>
  <si>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</si>
  <si>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</si>
  <si>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</si>
  <si>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</si>
  <si>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</si>
  <si>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</si>
  <si>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</si>
  <si>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</si>
  <si>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</si>
  <si>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</si>
  <si>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</si>
  <si>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</si>
  <si>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</si>
  <si>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</si>
  <si>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</si>
  <si>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</si>
  <si>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</si>
  <si>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</si>
  <si>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</si>
  <si>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</si>
  <si>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</si>
  <si>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</si>
  <si>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</si>
  <si>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</si>
  <si>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</si>
  <si>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</si>
  <si>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</si>
  <si>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</si>
  <si>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</si>
  <si>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</si>
  <si>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</si>
  <si>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</si>
  <si>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</si>
  <si>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</si>
  <si>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</si>
  <si>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</si>
  <si>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</si>
  <si>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</si>
  <si>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</si>
  <si>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</si>
  <si>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</si>
  <si>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</si>
  <si>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</si>
  <si>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</si>
  <si>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</si>
  <si>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</si>
  <si>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</si>
  <si>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</si>
  <si>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</si>
  <si>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</si>
  <si>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</si>
  <si>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</si>
  <si>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</si>
  <si>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</si>
  <si>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</si>
  <si>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</si>
  <si>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</si>
  <si>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</si>
  <si>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</si>
  <si>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</si>
  <si>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</si>
  <si>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</si>
  <si>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</si>
  <si>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</si>
  <si>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</si>
  <si>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</si>
  <si>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</si>
  <si>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</si>
  <si>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</si>
  <si>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</si>
  <si>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</si>
  <si>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</si>
  <si>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</si>
  <si>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</si>
  <si>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</si>
  <si>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</si>
  <si>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</si>
  <si>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</si>
  <si>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</si>
  <si>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</si>
  <si>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</si>
  <si>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</si>
  <si>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</si>
  <si>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</si>
  <si>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</si>
  <si>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</si>
  <si>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</si>
  <si>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</si>
  <si>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</si>
  <si>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</si>
  <si>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</si>
  <si>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</si>
  <si>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</si>
  <si>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</si>
  <si>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</si>
  <si>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</si>
  <si>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</si>
  <si>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</si>
  <si>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</si>
  <si>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</si>
  <si>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</si>
  <si>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</si>
  <si>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</si>
  <si>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</si>
  <si>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</si>
  <si>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</si>
  <si>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</si>
  <si>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</si>
  <si>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</si>
  <si>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</si>
  <si>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</si>
  <si>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</si>
  <si>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</si>
  <si>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</si>
  <si>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</si>
  <si>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</si>
  <si>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</si>
  <si>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</si>
  <si>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</si>
  <si>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</si>
  <si>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</si>
  <si>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</si>
  <si>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</si>
  <si>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</si>
  <si>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</si>
  <si>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</si>
  <si>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</si>
  <si>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</si>
  <si>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</si>
  <si>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</si>
  <si>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</si>
  <si>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</si>
  <si>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</si>
  <si>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</si>
  <si>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</si>
  <si>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</si>
  <si>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</si>
  <si>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</si>
  <si>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</si>
  <si>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</si>
  <si>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</si>
  <si>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</si>
  <si>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</si>
  <si>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</si>
  <si>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</si>
  <si>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</si>
  <si>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</si>
  <si>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</si>
  <si>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</si>
  <si>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</si>
  <si>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</si>
  <si>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</si>
  <si>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</si>
  <si>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</si>
  <si>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</si>
  <si>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</si>
  <si>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</si>
  <si>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</si>
  <si>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</si>
  <si>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</si>
  <si>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</si>
  <si>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</si>
  <si>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</si>
  <si>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</si>
  <si>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</si>
  <si>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</si>
  <si>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</si>
  <si>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</si>
  <si>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</si>
  <si>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</si>
  <si>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</si>
  <si>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</si>
  <si>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</si>
  <si>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</si>
  <si>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</si>
  <si>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</si>
  <si>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</si>
  <si>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</si>
  <si>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</si>
  <si>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</si>
  <si>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</si>
  <si>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</si>
  <si>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</si>
  <si>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</si>
  <si>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</si>
  <si>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</si>
  <si>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</si>
  <si>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</si>
  <si>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</si>
  <si>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</si>
  <si>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</si>
  <si>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</si>
  <si>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</si>
  <si>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</si>
  <si>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</si>
  <si>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</si>
  <si>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</si>
  <si>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</si>
  <si>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</si>
  <si>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</si>
  <si>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</si>
  <si>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</si>
  <si>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</si>
  <si>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</si>
  <si>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</si>
  <si>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</si>
  <si>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</si>
  <si>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</si>
  <si>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</si>
  <si>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</si>
  <si>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</si>
  <si>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</si>
  <si>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</si>
  <si>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</si>
  <si>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</si>
  <si>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</si>
  <si>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</si>
  <si>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</si>
  <si>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</si>
  <si>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</si>
  <si>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</si>
  <si>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</si>
  <si>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</si>
  <si>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</si>
  <si>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</si>
  <si>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</si>
  <si>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</si>
  <si>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</si>
  <si>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</si>
  <si>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</si>
  <si>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</si>
  <si>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</si>
  <si>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</si>
  <si>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</si>
  <si>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</si>
  <si>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</si>
  <si>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</si>
  <si>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</si>
  <si>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</si>
  <si>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</si>
  <si>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</si>
  <si>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</si>
  <si>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</si>
  <si>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</si>
  <si>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</si>
  <si>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</si>
  <si>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</si>
  <si>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</si>
  <si>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</si>
  <si>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</si>
  <si>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</si>
  <si>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</si>
  <si>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</si>
  <si>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</si>
  <si>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</si>
  <si>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</si>
  <si>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</si>
  <si>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</si>
  <si>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</si>
  <si>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</si>
  <si>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</si>
  <si>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</si>
  <si>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</si>
  <si>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</si>
  <si>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</si>
  <si>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</si>
  <si>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</si>
  <si>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</si>
  <si>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</si>
  <si>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</si>
  <si>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</si>
  <si>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</si>
  <si>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</si>
  <si>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</si>
  <si>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</si>
  <si>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</si>
  <si>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</si>
  <si>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</si>
  <si>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</si>
  <si>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</si>
  <si>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</si>
  <si>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</si>
  <si>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</si>
  <si>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</si>
  <si>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</si>
  <si>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</si>
  <si>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</si>
  <si>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</si>
  <si>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</si>
  <si>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</si>
  <si>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</si>
  <si>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</si>
  <si>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</si>
  <si>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</si>
  <si>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</si>
  <si>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</si>
  <si>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</si>
  <si>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</si>
  <si>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</si>
  <si>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</si>
  <si>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</si>
  <si>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</si>
  <si>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</si>
  <si>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</si>
  <si>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</si>
  <si>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</si>
  <si>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</si>
  <si>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</si>
  <si>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</si>
  <si>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</si>
  <si>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</si>
  <si>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</si>
  <si>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</si>
  <si>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</si>
  <si>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</si>
  <si>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</si>
  <si>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</si>
  <si>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</si>
  <si>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</si>
  <si>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</si>
  <si>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</si>
  <si>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</si>
  <si>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</si>
  <si>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</si>
  <si>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</si>
  <si>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</si>
  <si>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</si>
  <si>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</si>
  <si>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</si>
  <si>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</si>
  <si>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</si>
  <si>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</si>
  <si>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</si>
  <si>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</si>
  <si>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</si>
  <si>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</si>
  <si>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</si>
  <si>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</si>
  <si>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</si>
  <si>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</si>
  <si>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</si>
  <si>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</si>
  <si>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</si>
  <si>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</si>
  <si>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</si>
  <si>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</si>
  <si>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</si>
  <si>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</si>
  <si>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</si>
  <si>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</si>
  <si>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</si>
  <si>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</si>
  <si>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</si>
  <si>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</si>
  <si>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</si>
  <si>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</si>
  <si>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</si>
  <si>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</si>
  <si>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</si>
  <si>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</si>
  <si>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</si>
  <si>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</si>
  <si>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</si>
  <si>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</si>
  <si>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</si>
  <si>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</si>
  <si>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</si>
  <si>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</si>
  <si>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</si>
  <si>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</si>
  <si>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</si>
  <si>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</si>
  <si>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</si>
  <si>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</si>
  <si>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</si>
  <si>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</si>
  <si>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</si>
  <si>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</si>
  <si>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</si>
  <si>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</si>
  <si>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</si>
  <si>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</si>
  <si>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</si>
  <si>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</si>
  <si>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</si>
  <si>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</si>
  <si>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</si>
  <si>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</si>
  <si>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</si>
  <si>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</si>
  <si>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</si>
  <si>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</si>
  <si>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</si>
  <si>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</si>
  <si>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</si>
  <si>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</si>
  <si>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</si>
  <si>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</si>
  <si>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</si>
  <si>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</si>
  <si>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</si>
  <si>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</si>
  <si>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</si>
  <si>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</si>
  <si>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</si>
  <si>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</si>
  <si>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</si>
  <si>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</si>
  <si>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</si>
  <si>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</si>
  <si>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</si>
  <si>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</si>
  <si>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</si>
  <si>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</si>
  <si>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</si>
  <si>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</si>
  <si>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</si>
  <si>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</si>
  <si>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</si>
  <si>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</si>
  <si>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</si>
  <si>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</si>
  <si>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</si>
  <si>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</si>
  <si>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</si>
  <si>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</si>
  <si>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</si>
  <si>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</si>
  <si>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</si>
  <si>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</si>
  <si>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</si>
  <si>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</si>
  <si>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</si>
  <si>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</si>
  <si>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</si>
  <si>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</si>
  <si>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</si>
  <si>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</si>
  <si>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</si>
  <si>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</si>
  <si>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</si>
  <si>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</si>
  <si>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</si>
  <si>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</si>
  <si>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</si>
  <si>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</si>
  <si>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</si>
  <si>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</si>
  <si>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</si>
  <si>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</si>
  <si>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</si>
  <si>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</si>
  <si>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</si>
  <si>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</si>
  <si>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</si>
  <si>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</si>
  <si>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</si>
  <si>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</si>
  <si>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</si>
  <si>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</si>
  <si>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</si>
  <si>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</si>
  <si>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</si>
  <si>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</si>
  <si>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</si>
  <si>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</si>
  <si>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</si>
  <si>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</si>
  <si>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</si>
  <si>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</si>
  <si>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</si>
  <si>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</si>
  <si>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</si>
  <si>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</si>
  <si>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</si>
  <si>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</si>
  <si>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</si>
  <si>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</si>
  <si>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</si>
  <si>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</si>
  <si>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</si>
  <si>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</si>
  <si>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</si>
  <si>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</si>
  <si>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</si>
  <si>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</si>
  <si>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</si>
  <si>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</si>
  <si>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</si>
  <si>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</si>
  <si>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</si>
  <si>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</si>
  <si>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</si>
  <si>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</si>
  <si>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</si>
  <si>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</si>
  <si>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</si>
  <si>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</si>
  <si>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</si>
  <si>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</si>
  <si>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</si>
  <si>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</si>
  <si>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</si>
  <si>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</si>
  <si>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</si>
  <si>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</si>
  <si>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</si>
  <si>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</si>
  <si>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</si>
  <si>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</si>
  <si>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</si>
  <si>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</si>
  <si>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</si>
  <si>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</si>
  <si>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</si>
  <si>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</si>
  <si>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</si>
  <si>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</si>
  <si>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</si>
  <si>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</si>
  <si>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</si>
  <si>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</si>
  <si>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</si>
  <si>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</si>
  <si>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</si>
  <si>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</si>
  <si>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</si>
  <si>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</si>
  <si>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</si>
  <si>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</si>
  <si>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</si>
  <si>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</si>
  <si>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</si>
  <si>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</si>
  <si>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</si>
  <si>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</si>
  <si>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</si>
  <si>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</si>
  <si>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</si>
  <si>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</si>
  <si>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</si>
  <si>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</si>
  <si>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</si>
  <si>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</si>
  <si>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</si>
  <si>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</si>
  <si>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</si>
  <si>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</si>
  <si>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</si>
  <si>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</si>
  <si>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</si>
  <si>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</si>
  <si>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</si>
  <si>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</si>
  <si>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</si>
  <si>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</si>
  <si>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</si>
  <si>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</si>
  <si>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</si>
  <si>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</si>
  <si>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</si>
  <si>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</si>
  <si>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</si>
  <si>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</si>
  <si>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</si>
  <si>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</si>
  <si>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</si>
  <si>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</si>
  <si>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</si>
  <si>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</si>
  <si>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</si>
  <si>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</si>
  <si>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</si>
  <si>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</si>
  <si>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</si>
  <si>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</si>
  <si>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</si>
  <si>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</si>
  <si>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</si>
  <si>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</si>
  <si>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</si>
  <si>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</si>
  <si>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</si>
  <si>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</si>
  <si>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</si>
  <si>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</si>
  <si>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</si>
  <si>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</si>
  <si>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</si>
  <si>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</si>
  <si>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</si>
  <si>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</si>
  <si>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</si>
  <si>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</si>
  <si>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</si>
  <si>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</si>
  <si>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</si>
  <si>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</si>
  <si>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</si>
  <si>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</si>
  <si>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</si>
  <si>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</si>
  <si>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</si>
  <si>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</si>
  <si>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</si>
  <si>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</si>
  <si>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</si>
  <si>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</si>
  <si>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</si>
  <si>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</si>
  <si>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</si>
  <si>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</si>
  <si>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</si>
  <si>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</si>
  <si>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</si>
  <si>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</si>
  <si>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</si>
  <si>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</si>
  <si>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</si>
  <si>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</si>
  <si>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</si>
  <si>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</si>
  <si>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</si>
  <si>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</si>
  <si>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</si>
  <si>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</si>
  <si>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</si>
  <si>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</si>
  <si>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</si>
  <si>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</si>
  <si>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</si>
  <si>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</si>
  <si>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</si>
  <si>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</si>
  <si>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</si>
  <si>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</si>
  <si>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</si>
  <si>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</si>
  <si>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</si>
  <si>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</si>
  <si>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</si>
  <si>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</si>
  <si>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</si>
  <si>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</si>
  <si>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</si>
  <si>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</si>
  <si>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</si>
  <si>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</si>
  <si>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</si>
  <si>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</si>
  <si>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</si>
  <si>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</si>
  <si>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</si>
  <si>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</si>
  <si>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</si>
  <si>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</si>
  <si>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</si>
  <si>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</si>
  <si>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</si>
  <si>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</si>
  <si>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</si>
  <si>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</si>
  <si>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</si>
  <si>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</si>
  <si>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</si>
  <si>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</si>
  <si>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</si>
  <si>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</si>
  <si>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</si>
  <si>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</si>
  <si>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</si>
  <si>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</si>
  <si>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</si>
  <si>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</si>
  <si>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</si>
  <si>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</si>
  <si>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</si>
  <si>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</si>
  <si>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</si>
  <si>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</si>
  <si>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</si>
  <si>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</si>
  <si>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</si>
  <si>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</si>
  <si>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</si>
  <si>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</si>
  <si>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</si>
  <si>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</si>
  <si>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</si>
  <si>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</si>
  <si>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</si>
  <si>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</si>
  <si>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</si>
  <si>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</si>
  <si>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</si>
  <si>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</si>
  <si>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</si>
  <si>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</si>
  <si>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</si>
  <si>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</si>
  <si>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</si>
  <si>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</si>
  <si>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</si>
  <si>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</si>
  <si>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</si>
  <si>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</si>
  <si>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</si>
  <si>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</si>
  <si>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</si>
  <si>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</si>
  <si>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</si>
  <si>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</si>
  <si>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</si>
  <si>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</si>
  <si>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</si>
  <si>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</si>
  <si>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</si>
  <si>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</si>
  <si>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</si>
  <si>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</si>
  <si>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</si>
  <si>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</si>
  <si>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</si>
  <si>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</si>
  <si>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</si>
  <si>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</si>
  <si>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</si>
  <si>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</si>
  <si>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</si>
  <si>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</si>
  <si>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</si>
  <si>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</si>
  <si>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</si>
  <si>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</si>
  <si>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</si>
  <si>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</si>
  <si>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</si>
  <si>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</si>
  <si>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</si>
  <si>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</si>
  <si>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</si>
  <si>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</si>
  <si>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</si>
  <si>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</si>
  <si>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</si>
  <si>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</si>
  <si>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</si>
  <si>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</si>
  <si>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</si>
  <si>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</si>
  <si>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</si>
  <si>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</si>
  <si>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</si>
  <si>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</si>
  <si>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</si>
  <si>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</si>
  <si>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</si>
  <si>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</si>
  <si>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</si>
  <si>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</si>
  <si>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</si>
  <si>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</si>
  <si>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</si>
  <si>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</si>
  <si>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</si>
  <si>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</si>
  <si>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</si>
  <si>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</si>
  <si>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</si>
  <si>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</si>
  <si>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</si>
  <si>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</si>
  <si>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</si>
  <si>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</si>
  <si>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</si>
  <si>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</si>
  <si>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</si>
  <si>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</si>
  <si>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</si>
  <si>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</si>
  <si>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</si>
  <si>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</si>
  <si>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</si>
  <si>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</si>
  <si>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</si>
  <si>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</si>
  <si>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</si>
  <si>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</si>
  <si>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</si>
  <si>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</si>
  <si>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</si>
  <si>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</si>
  <si>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</si>
  <si>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</si>
  <si>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</si>
  <si>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</si>
  <si>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</si>
  <si>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</si>
  <si>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</si>
  <si>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</si>
  <si>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</si>
  <si>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</si>
  <si>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</si>
  <si>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</si>
  <si>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</si>
  <si>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</si>
  <si>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</si>
  <si>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</si>
  <si>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</si>
  <si>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</si>
  <si>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</si>
  <si>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</si>
  <si>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</si>
  <si>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</si>
  <si>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</si>
  <si>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</si>
  <si>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</si>
  <si>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</si>
  <si>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</si>
  <si>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</si>
  <si>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</si>
  <si>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</si>
  <si>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</si>
  <si>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</si>
  <si>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</si>
  <si>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</si>
  <si>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</si>
  <si>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</si>
  <si>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</si>
  <si>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</si>
  <si>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</si>
  <si>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</si>
  <si>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</si>
  <si>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</si>
  <si>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</si>
  <si>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</si>
  <si>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</si>
  <si>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</si>
  <si>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</si>
  <si>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</si>
  <si>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</si>
  <si>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</si>
  <si>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</si>
  <si>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</si>
  <si>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</si>
  <si>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</si>
  <si>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</si>
  <si>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</si>
  <si>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</si>
  <si>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</si>
  <si>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</si>
  <si>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</si>
  <si>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</si>
  <si>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</si>
  <si>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</si>
  <si>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</si>
  <si>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</si>
  <si>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</si>
  <si>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</si>
  <si>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</si>
  <si>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</si>
  <si>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</si>
  <si>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</si>
  <si>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</si>
  <si>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</si>
  <si>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</si>
  <si>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</si>
  <si>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</si>
  <si>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</si>
  <si>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</si>
  <si>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</si>
  <si>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</si>
  <si>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</si>
  <si>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</si>
  <si>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</si>
  <si>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</si>
  <si>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</si>
  <si>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</si>
  <si>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</si>
  <si>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</si>
  <si>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</si>
  <si>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</si>
  <si>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</si>
  <si>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</si>
  <si>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</si>
  <si>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</si>
  <si>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</si>
  <si>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</si>
  <si>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</si>
  <si>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</si>
  <si>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</si>
  <si>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</si>
  <si>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</si>
  <si>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</si>
  <si>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</si>
  <si>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</si>
  <si>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</si>
  <si>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</si>
  <si>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</si>
  <si>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</si>
  <si>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</si>
  <si>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</si>
  <si>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</si>
  <si>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</si>
  <si>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</si>
  <si>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</si>
  <si>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</si>
  <si>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</si>
  <si>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</si>
  <si>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</si>
  <si>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</si>
  <si>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</si>
  <si>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</si>
  <si>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</si>
  <si>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</si>
  <si>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</si>
  <si>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</si>
  <si>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</si>
  <si>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</si>
  <si>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</si>
  <si>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</si>
  <si>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</si>
  <si>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</si>
  <si>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</si>
  <si>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</si>
  <si>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</si>
  <si>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</si>
  <si>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</si>
  <si>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</si>
  <si>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</si>
  <si>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</si>
  <si>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</si>
  <si>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</si>
  <si>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</si>
  <si>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</si>
  <si>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</si>
  <si>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</si>
  <si>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</si>
  <si>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</si>
  <si>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</si>
  <si>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</si>
  <si>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</si>
  <si>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</si>
  <si>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</si>
  <si>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</si>
  <si>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</si>
  <si>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</si>
  <si>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</si>
  <si>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</si>
  <si>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</si>
  <si>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</si>
  <si>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</si>
  <si>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</si>
  <si>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</si>
  <si>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</si>
  <si>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</si>
  <si>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</si>
  <si>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</si>
  <si>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</si>
  <si>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</si>
  <si>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</si>
  <si>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</si>
  <si>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</si>
  <si>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</si>
  <si>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</si>
  <si>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</si>
  <si>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</si>
  <si>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</si>
  <si>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</si>
  <si>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</si>
  <si>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</si>
  <si>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</si>
  <si>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</si>
  <si>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</si>
  <si>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</si>
  <si>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</si>
  <si>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</si>
  <si>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</si>
  <si>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</si>
  <si>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</si>
  <si>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</si>
  <si>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</si>
  <si>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</si>
  <si>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</si>
  <si>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</si>
  <si>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</si>
  <si>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</si>
  <si>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</si>
  <si>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</si>
  <si>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</si>
  <si>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</si>
  <si>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</si>
  <si>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</si>
  <si>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</si>
  <si>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</si>
  <si>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</si>
  <si>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</si>
  <si>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</si>
  <si>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</si>
  <si>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</si>
  <si>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</si>
  <si>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</si>
  <si>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</si>
  <si>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</si>
  <si>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</si>
  <si>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</si>
  <si>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</si>
  <si>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</si>
  <si>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</si>
  <si>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</si>
  <si>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</si>
  <si>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</si>
  <si>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</si>
  <si>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</si>
  <si>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</si>
  <si>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</si>
  <si>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</si>
  <si>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</si>
  <si>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</si>
  <si>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</si>
  <si>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</si>
  <si>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</si>
  <si>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</si>
  <si>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</si>
  <si>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</si>
  <si>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</si>
  <si>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</si>
  <si>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</si>
  <si>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</si>
  <si>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</si>
  <si>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</si>
  <si>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</si>
  <si>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</si>
  <si>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</si>
  <si>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</si>
  <si>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</si>
  <si>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</si>
  <si>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</si>
  <si>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</si>
  <si>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</si>
  <si>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</si>
  <si>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</si>
  <si>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</si>
  <si>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</si>
  <si>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</si>
  <si>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</si>
  <si>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</si>
  <si>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</si>
  <si>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</si>
  <si>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</si>
  <si>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</si>
  <si>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</si>
  <si>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</si>
  <si>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</si>
  <si>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</si>
  <si>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</si>
  <si>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</si>
  <si>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</si>
  <si>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</si>
  <si>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</si>
  <si>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</si>
  <si>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</si>
  <si>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</si>
  <si>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</si>
  <si>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</si>
  <si>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</si>
  <si>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</si>
  <si>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</si>
  <si>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</si>
  <si>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</si>
  <si>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</si>
  <si>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</si>
  <si>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</si>
  <si>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</si>
  <si>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</si>
  <si>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</si>
  <si>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</si>
  <si>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</si>
  <si>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</si>
  <si>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</si>
  <si>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</si>
  <si>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</si>
  <si>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</si>
  <si>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</si>
  <si>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</si>
  <si>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</si>
  <si>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</si>
  <si>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</si>
  <si>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</si>
  <si>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</si>
  <si>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</si>
  <si>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</si>
  <si>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</si>
  <si>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</si>
  <si>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</si>
  <si>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</si>
  <si>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</si>
  <si>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</si>
  <si>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</si>
  <si>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</si>
  <si>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</si>
  <si>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</si>
  <si>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</si>
  <si>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</si>
  <si>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</si>
  <si>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</si>
  <si>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</si>
  <si>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</si>
  <si>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</si>
  <si>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</si>
  <si>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</si>
  <si>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</si>
  <si>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</si>
  <si>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</si>
  <si>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</si>
  <si>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</si>
  <si>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</si>
  <si>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</si>
  <si>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</si>
  <si>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</si>
  <si>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</si>
  <si>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</si>
  <si>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</si>
  <si>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</si>
  <si>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</si>
  <si>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</si>
  <si>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</si>
  <si>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</si>
  <si>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</si>
  <si>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</si>
  <si>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</si>
  <si>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</si>
  <si>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</si>
  <si>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</si>
  <si>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</si>
  <si>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</si>
  <si>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</si>
  <si>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</si>
  <si>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</si>
  <si>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</si>
  <si>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</si>
  <si>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</si>
  <si>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</si>
  <si>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</si>
  <si>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</si>
  <si>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</si>
  <si>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</si>
  <si>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</si>
  <si>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</si>
  <si>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</si>
  <si>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</si>
  <si>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</si>
  <si>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</si>
  <si>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</si>
  <si>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</si>
  <si>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</si>
  <si>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</si>
  <si>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</si>
  <si>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</si>
  <si>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</si>
  <si>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</si>
  <si>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</si>
  <si>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</si>
  <si>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</si>
  <si>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</si>
  <si>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</si>
  <si>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</si>
  <si>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</si>
  <si>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</si>
  <si>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</si>
  <si>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</si>
  <si>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</si>
  <si>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</si>
  <si>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</si>
  <si>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</si>
  <si>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</si>
  <si>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</si>
  <si>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</si>
  <si>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</si>
  <si>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</si>
  <si>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</si>
  <si>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</si>
  <si>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</si>
  <si>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</si>
  <si>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</si>
  <si>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</si>
  <si>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</si>
  <si>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</si>
  <si>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</si>
  <si>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</si>
  <si>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</si>
  <si>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</si>
  <si>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</si>
  <si>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</si>
  <si>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</si>
  <si>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</si>
  <si>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</si>
  <si>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</si>
  <si>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</si>
  <si>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</si>
  <si>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</si>
  <si>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</si>
  <si>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</si>
  <si>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</si>
  <si>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</si>
  <si>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</si>
  <si>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</si>
  <si>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</si>
  <si>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</si>
  <si>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</si>
  <si>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</si>
  <si>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</si>
  <si>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</si>
  <si>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</si>
  <si>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</si>
  <si>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</si>
  <si>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</si>
  <si>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</si>
  <si>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</si>
  <si>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</si>
  <si>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</si>
  <si>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</si>
  <si>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</si>
  <si>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</si>
  <si>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</si>
  <si>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</si>
  <si>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</si>
  <si>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</si>
  <si>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</si>
  <si>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</si>
  <si>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</si>
  <si>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</si>
  <si>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</si>
  <si>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</si>
  <si>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</si>
  <si>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</si>
  <si>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</si>
  <si>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</si>
  <si>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</si>
  <si>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</si>
  <si>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</si>
  <si>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</si>
  <si>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</si>
  <si>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</si>
  <si>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</si>
  <si>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</si>
  <si>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</si>
  <si>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</si>
  <si>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</si>
  <si>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</si>
  <si>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</si>
  <si>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</si>
  <si>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</si>
  <si>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</si>
  <si>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</si>
  <si>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</si>
  <si>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</si>
  <si>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</si>
  <si>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</si>
  <si>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</si>
  <si>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</si>
  <si>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</si>
  <si>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</si>
  <si>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</si>
  <si>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</si>
  <si>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</si>
  <si>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</si>
  <si>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</si>
  <si>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</si>
  <si>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</si>
  <si>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</si>
  <si>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</si>
  <si>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</si>
  <si>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</si>
  <si>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</si>
  <si>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</si>
  <si>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</si>
  <si>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</si>
  <si>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</si>
  <si>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</si>
  <si>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</si>
  <si>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</si>
  <si>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</si>
  <si>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</si>
  <si>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</si>
  <si>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</si>
  <si>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</si>
  <si>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</si>
  <si>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</si>
  <si>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</si>
  <si>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</si>
  <si>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</si>
  <si>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</si>
  <si>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</si>
  <si>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</si>
  <si>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</si>
  <si>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</si>
  <si>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</si>
  <si>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</si>
  <si>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</si>
  <si>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</si>
  <si>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</si>
  <si>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</si>
  <si>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</si>
  <si>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</si>
  <si>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</si>
  <si>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</si>
  <si>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</si>
  <si>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</si>
  <si>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</si>
  <si>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</si>
  <si>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</si>
  <si>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</si>
  <si>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</si>
  <si>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</si>
  <si>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</si>
  <si>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</si>
  <si>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</si>
  <si>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</si>
  <si>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</si>
  <si>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</si>
  <si>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</si>
  <si>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</si>
  <si>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</si>
  <si>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</si>
  <si>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</si>
  <si>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</si>
  <si>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</si>
  <si>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</si>
  <si>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</si>
  <si>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</si>
  <si>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</si>
  <si>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</si>
  <si>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</si>
  <si>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</si>
  <si>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</si>
  <si>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</si>
  <si>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</si>
  <si>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</si>
  <si>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</si>
  <si>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</si>
  <si>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</si>
  <si>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</si>
  <si>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</si>
  <si>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</si>
  <si>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</si>
  <si>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</si>
  <si>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</si>
  <si>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</si>
  <si>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</si>
  <si>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</si>
  <si>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</si>
  <si>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</si>
  <si>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</si>
  <si>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</si>
  <si>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</si>
  <si>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</si>
  <si>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</si>
  <si>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</si>
  <si>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</si>
  <si>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</si>
  <si>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</si>
  <si>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</si>
  <si>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</si>
  <si>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</si>
  <si>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</si>
  <si>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</si>
  <si>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</si>
  <si>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</si>
  <si>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</si>
  <si>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</si>
  <si>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</si>
  <si>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</si>
  <si>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</si>
  <si>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</si>
  <si>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</si>
  <si>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</si>
  <si>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</si>
  <si>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</si>
  <si>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</si>
  <si>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</si>
  <si>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</si>
  <si>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</si>
  <si>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</si>
  <si>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</si>
  <si>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</si>
  <si>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</si>
  <si>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</si>
  <si>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</si>
  <si>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</si>
  <si>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</si>
  <si>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</si>
  <si>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</si>
  <si>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</si>
  <si>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</si>
  <si>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</si>
  <si>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</si>
  <si>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</si>
  <si>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</si>
  <si>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</si>
  <si>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</si>
  <si>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</si>
  <si>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</si>
  <si>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</si>
  <si>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</si>
  <si>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</si>
  <si>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</si>
  <si>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</si>
  <si>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</si>
  <si>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</si>
  <si>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</si>
  <si>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</si>
  <si>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</si>
  <si>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</si>
  <si>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</si>
  <si>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</si>
  <si>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</si>
  <si>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</si>
  <si>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</si>
  <si>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</si>
  <si>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</si>
  <si>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</si>
  <si>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</si>
  <si>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</si>
  <si>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</si>
  <si>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</si>
  <si>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</si>
  <si>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</si>
  <si>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</si>
  <si>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</si>
  <si>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</si>
  <si>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</si>
  <si>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</si>
  <si>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</si>
  <si>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</si>
  <si>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</si>
  <si>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</si>
  <si>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</si>
  <si>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</si>
  <si>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</si>
  <si>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</si>
  <si>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</si>
  <si>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</si>
  <si>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</si>
  <si>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</si>
  <si>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</si>
  <si>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</si>
  <si>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</si>
  <si>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</si>
  <si>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</si>
  <si>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</si>
  <si>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</si>
  <si>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</si>
  <si>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</si>
  <si>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</si>
  <si>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</si>
  <si>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</si>
  <si>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</si>
  <si>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</si>
  <si>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</si>
  <si>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</si>
  <si>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</si>
  <si>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</si>
  <si>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</si>
  <si>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</si>
  <si>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</si>
  <si>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</si>
  <si>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</si>
  <si>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</si>
  <si>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</si>
  <si>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</si>
  <si>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</si>
  <si>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</si>
  <si>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</si>
  <si>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</si>
  <si>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</si>
  <si>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</si>
  <si>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</si>
  <si>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</si>
  <si>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</si>
  <si>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</si>
  <si>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</si>
  <si>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</si>
  <si>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</si>
  <si>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</si>
  <si>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</si>
  <si>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</si>
  <si>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</si>
  <si>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</si>
  <si>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</si>
  <si>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</si>
  <si>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</si>
  <si>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</si>
  <si>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</si>
  <si>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</si>
  <si>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</si>
  <si>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</si>
  <si>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</si>
  <si>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</si>
  <si>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</si>
  <si>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</si>
  <si>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</si>
  <si>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</si>
  <si>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</si>
  <si>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</si>
  <si>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</si>
  <si>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</si>
  <si>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</si>
  <si>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</si>
  <si>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</si>
  <si>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</si>
  <si>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</si>
  <si>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</si>
  <si>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</si>
  <si>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</si>
  <si>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</si>
  <si>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</si>
  <si>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</si>
  <si>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</si>
  <si>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</si>
  <si>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</si>
  <si>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</si>
  <si>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</si>
  <si>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</si>
  <si>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</si>
  <si>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</si>
  <si>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</si>
  <si>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</si>
  <si>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</si>
  <si>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</si>
  <si>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</si>
  <si>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</si>
  <si>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</si>
  <si>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</si>
  <si>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</si>
  <si>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</si>
  <si>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</si>
  <si>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</si>
  <si>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</si>
  <si>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</si>
  <si>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</si>
  <si>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</si>
  <si>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</si>
  <si>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</si>
  <si>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</si>
  <si>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</si>
  <si>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</si>
  <si>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</si>
  <si>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</si>
  <si>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</si>
  <si>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</si>
  <si>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</si>
  <si>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</si>
  <si>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</si>
  <si>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</si>
  <si>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</si>
  <si>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</si>
  <si>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</si>
  <si>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</si>
  <si>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</si>
  <si>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</si>
  <si>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</si>
  <si>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</si>
  <si>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</si>
  <si>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</si>
  <si>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</si>
  <si>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</si>
  <si>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</si>
  <si>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</si>
  <si>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</si>
  <si>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</si>
  <si>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</si>
  <si>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</si>
  <si>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</si>
  <si>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</si>
  <si>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</si>
  <si>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</si>
  <si>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</si>
  <si>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</si>
  <si>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</si>
  <si>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</si>
  <si>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</si>
  <si>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</si>
  <si>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</si>
  <si>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</si>
  <si>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</si>
  <si>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</si>
  <si>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</si>
  <si>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</si>
  <si>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</si>
  <si>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</si>
  <si>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</si>
  <si>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</si>
  <si>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</si>
  <si>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</si>
  <si>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</si>
  <si>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</si>
  <si>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</si>
  <si>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</si>
  <si>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</si>
  <si>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</si>
  <si>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</si>
  <si>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</si>
  <si>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</si>
  <si>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</si>
  <si>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</si>
  <si>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</si>
  <si>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</si>
  <si>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</si>
  <si>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</si>
  <si>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</si>
  <si>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</si>
  <si>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</si>
  <si>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</si>
  <si>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</si>
  <si>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</si>
  <si>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</si>
  <si>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</si>
  <si>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</si>
  <si>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</si>
  <si>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</si>
  <si>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</si>
  <si>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</si>
  <si>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</si>
  <si>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</si>
  <si>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</si>
  <si>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</si>
  <si>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</si>
  <si>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</si>
  <si>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</si>
  <si>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</si>
  <si>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</si>
  <si>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</si>
  <si>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</si>
  <si>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</si>
  <si>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</si>
  <si>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</si>
  <si>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</si>
  <si>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</si>
  <si>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</si>
  <si>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</si>
  <si>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</si>
  <si>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</si>
  <si>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</si>
  <si>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</si>
  <si>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</si>
  <si>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</si>
  <si>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</si>
  <si>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</si>
  <si>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</si>
  <si>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</si>
  <si>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</si>
  <si>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</si>
  <si>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</si>
  <si>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</si>
  <si>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</si>
  <si>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</si>
  <si>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</si>
  <si>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</si>
  <si>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</si>
  <si>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</si>
  <si>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</si>
  <si>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</si>
  <si>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</si>
  <si>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</si>
  <si>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</si>
  <si>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</si>
  <si>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</si>
  <si>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</si>
  <si>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</si>
  <si>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</si>
  <si>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</si>
  <si>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</si>
  <si>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</si>
  <si>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</si>
  <si>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</si>
  <si>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</si>
  <si>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</si>
  <si>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</si>
  <si>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</si>
  <si>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</si>
  <si>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</si>
  <si>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</si>
  <si>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</si>
  <si>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</si>
  <si>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</si>
  <si>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</si>
  <si>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</si>
  <si>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</si>
  <si>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</si>
  <si>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</si>
  <si>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</si>
  <si>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</si>
  <si>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</si>
  <si>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</si>
  <si>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</si>
  <si>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</si>
  <si>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</si>
  <si>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</si>
  <si>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</si>
  <si>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</si>
  <si>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</si>
  <si>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</si>
  <si>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</si>
  <si>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</si>
  <si>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</si>
  <si>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</si>
  <si>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</si>
  <si>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</si>
  <si>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</si>
  <si>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</si>
  <si>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</si>
  <si>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</si>
  <si>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</si>
  <si>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</si>
  <si>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</si>
  <si>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</si>
  <si>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</si>
  <si>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</si>
  <si>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</si>
  <si>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</si>
  <si>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</si>
  <si>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</si>
  <si>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</si>
  <si>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</si>
  <si>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</si>
  <si>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</si>
  <si>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</si>
  <si>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</si>
  <si>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</si>
  <si>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</si>
  <si>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</si>
  <si>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</si>
  <si>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</si>
  <si>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</si>
  <si>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</si>
  <si>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</si>
  <si>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</si>
  <si>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</si>
  <si>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</si>
  <si>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</si>
  <si>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</si>
  <si>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</si>
  <si>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</si>
  <si>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</si>
  <si>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</si>
  <si>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</si>
  <si>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</si>
  <si>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</si>
  <si>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</si>
  <si>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</si>
  <si>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</si>
  <si>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</si>
  <si>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</si>
  <si>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</si>
  <si>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</si>
  <si>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</si>
  <si>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</si>
  <si>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</si>
  <si>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</si>
  <si>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</si>
  <si>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</si>
  <si>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</si>
  <si>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</si>
  <si>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</si>
  <si>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</si>
  <si>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</si>
  <si>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</si>
  <si>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</si>
  <si>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</si>
  <si>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</si>
  <si>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</si>
  <si>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</si>
  <si>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</si>
  <si>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</si>
  <si>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</si>
  <si>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</si>
  <si>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</si>
  <si>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</si>
  <si>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</si>
  <si>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</si>
  <si>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</si>
  <si>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</si>
  <si>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</si>
  <si>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</si>
  <si>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</si>
  <si>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</si>
  <si>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</si>
  <si>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</si>
  <si>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</si>
  <si>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</si>
  <si>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</si>
  <si>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</si>
  <si>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</si>
  <si>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</si>
  <si>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</si>
  <si>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</si>
  <si>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</si>
  <si>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</si>
  <si>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</si>
  <si>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</si>
  <si>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</si>
  <si>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</si>
  <si>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</si>
  <si>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</si>
  <si>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</si>
  <si>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</si>
  <si>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</si>
  <si>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</si>
  <si>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</si>
  <si>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</si>
  <si>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</si>
  <si>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</si>
  <si>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</si>
  <si>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</si>
  <si>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</si>
  <si>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</si>
  <si>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</si>
  <si>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</si>
  <si>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</si>
  <si>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</si>
  <si>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</si>
  <si>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</si>
  <si>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</si>
  <si>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</si>
  <si>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</si>
  <si>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</si>
  <si>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</si>
  <si>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</si>
  <si>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</si>
  <si>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</si>
  <si>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</si>
  <si>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</si>
  <si>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</si>
  <si>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</si>
  <si>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</si>
  <si>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</si>
  <si>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</si>
  <si>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</si>
  <si>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</si>
  <si>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</si>
  <si>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</si>
  <si>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</si>
  <si>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</si>
  <si>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</si>
  <si>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</si>
  <si>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</si>
  <si>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</si>
  <si>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</si>
  <si>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</si>
  <si>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</si>
  <si>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</si>
  <si>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</si>
  <si>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</si>
  <si>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</si>
  <si>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</si>
  <si>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</si>
  <si>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</si>
  <si>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</si>
  <si>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</si>
  <si>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</si>
  <si>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</si>
  <si>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</si>
  <si>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</si>
  <si>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</si>
  <si>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</si>
  <si>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</si>
  <si>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</si>
  <si>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</si>
  <si>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</si>
  <si>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</si>
  <si>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</si>
  <si>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</si>
  <si>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</si>
  <si>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</si>
  <si>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</si>
  <si>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</si>
  <si>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</si>
  <si>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</si>
  <si>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</si>
  <si>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</si>
  <si>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</si>
  <si>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</si>
  <si>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</si>
  <si>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</si>
  <si>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</si>
  <si>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</si>
  <si>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</si>
  <si>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</si>
  <si>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</si>
  <si>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</si>
  <si>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</si>
  <si>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</si>
  <si>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</si>
  <si>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</si>
  <si>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</si>
  <si>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</si>
  <si>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</si>
  <si>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</si>
  <si>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</si>
  <si>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</si>
  <si>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</si>
  <si>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</si>
  <si>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</si>
  <si>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</si>
  <si>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</si>
  <si>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</si>
  <si>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</si>
  <si>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</si>
  <si>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</si>
  <si>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</si>
  <si>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</si>
  <si>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</si>
  <si>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</si>
  <si>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</si>
  <si>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</si>
  <si>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</si>
  <si>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</si>
  <si>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</si>
  <si>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</si>
  <si>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</si>
  <si>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</si>
  <si>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</si>
  <si>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</si>
  <si>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</si>
  <si>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</si>
  <si>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</si>
  <si>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</si>
  <si>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</si>
  <si>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</si>
  <si>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</si>
  <si>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</si>
  <si>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</si>
  <si>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</si>
  <si>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</si>
  <si>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</si>
  <si>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</si>
  <si>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</si>
  <si>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</si>
  <si>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</si>
  <si>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</si>
  <si>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</si>
  <si>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</si>
  <si>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</si>
  <si>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</si>
  <si>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</si>
  <si>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</si>
  <si>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</si>
  <si>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</si>
  <si>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</si>
  <si>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</si>
  <si>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</si>
  <si>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</si>
  <si>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</si>
  <si>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</si>
  <si>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</si>
  <si>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</si>
  <si>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</si>
  <si>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</si>
  <si>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</si>
  <si>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</si>
  <si>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</si>
  <si>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</si>
  <si>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</si>
  <si>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</si>
  <si>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</si>
  <si>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</si>
  <si>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</si>
  <si>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</si>
  <si>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</si>
  <si>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</si>
  <si>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</si>
  <si>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</si>
  <si>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</si>
  <si>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</si>
  <si>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</si>
  <si>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</si>
  <si>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</si>
  <si>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</si>
  <si>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</si>
  <si>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</si>
  <si>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</si>
  <si>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</si>
  <si>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</si>
  <si>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</si>
  <si>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</si>
  <si>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</si>
  <si>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</si>
  <si>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</si>
  <si>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</si>
  <si>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</si>
  <si>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</si>
  <si>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</si>
  <si>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</si>
  <si>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</si>
  <si>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</si>
  <si>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</si>
  <si>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</si>
  <si>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</si>
  <si>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</si>
  <si>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</si>
  <si>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</si>
  <si>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</si>
  <si>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</si>
  <si>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</si>
  <si>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</si>
  <si>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</si>
  <si>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</si>
  <si>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</si>
  <si>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</si>
  <si>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</si>
  <si>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</si>
  <si>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</si>
  <si>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</si>
  <si>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</si>
  <si>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</si>
  <si>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</si>
  <si>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</si>
  <si>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</si>
  <si>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</si>
  <si>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</si>
  <si>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</si>
  <si>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</si>
  <si>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</si>
  <si>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</si>
  <si>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</si>
  <si>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</si>
  <si>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</si>
  <si>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</si>
  <si>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</si>
  <si>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</si>
  <si>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</si>
  <si>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</si>
  <si>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</si>
  <si>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</si>
  <si>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</si>
  <si>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</si>
  <si>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</si>
  <si>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</si>
  <si>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</si>
  <si>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</si>
  <si>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</si>
  <si>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</si>
  <si>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</si>
  <si>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</si>
  <si>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</si>
  <si>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</si>
  <si>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</si>
  <si>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</si>
  <si>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</si>
  <si>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</si>
  <si>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</si>
  <si>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</si>
  <si>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</si>
  <si>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</si>
  <si>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</si>
  <si>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</si>
  <si>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</si>
  <si>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</si>
  <si>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</si>
  <si>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</si>
  <si>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</si>
  <si>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</si>
  <si>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</si>
  <si>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</si>
  <si>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</si>
  <si>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</si>
  <si>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</si>
  <si>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</si>
  <si>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</si>
  <si>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</si>
  <si>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</si>
  <si>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</si>
  <si>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</si>
  <si>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</si>
  <si>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</si>
  <si>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</si>
  <si>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</si>
  <si>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</si>
  <si>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</si>
  <si>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</si>
  <si>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</si>
  <si>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</si>
  <si>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</si>
  <si>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</si>
  <si>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</si>
  <si>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</si>
  <si>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</si>
  <si>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</si>
  <si>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</si>
  <si>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</si>
  <si>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</si>
  <si>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</si>
  <si>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</si>
  <si>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</si>
  <si>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</si>
  <si>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</si>
  <si>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</si>
  <si>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</si>
  <si>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</si>
  <si>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</si>
  <si>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</si>
  <si>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</si>
  <si>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</si>
  <si>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</si>
  <si>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</si>
  <si>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</si>
  <si>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</si>
  <si>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</si>
  <si>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</si>
  <si>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</si>
  <si>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</si>
  <si>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</si>
  <si>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</si>
  <si>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</si>
  <si>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</si>
  <si>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</si>
  <si>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</si>
  <si>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</si>
  <si>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</si>
  <si>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</si>
  <si>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</si>
  <si>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</si>
  <si>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</si>
  <si>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</si>
  <si>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</si>
  <si>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</si>
  <si>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</si>
  <si>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</si>
  <si>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</si>
  <si>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</si>
  <si>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</si>
  <si>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</si>
  <si>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</si>
  <si>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</si>
  <si>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</si>
  <si>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</si>
  <si>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</si>
  <si>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</si>
  <si>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</si>
  <si>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</si>
  <si>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</si>
  <si>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</si>
  <si>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</si>
  <si>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</si>
  <si>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</si>
  <si>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</si>
  <si>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</si>
  <si>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</si>
  <si>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</si>
  <si>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</si>
  <si>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</si>
  <si>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</si>
  <si>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</si>
  <si>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</si>
  <si>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</si>
  <si>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</si>
  <si>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</si>
  <si>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</si>
  <si>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</si>
  <si>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</si>
  <si>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</si>
  <si>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</si>
  <si>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</si>
  <si>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</si>
  <si>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</si>
  <si>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</si>
  <si>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</si>
  <si>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</si>
  <si>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</si>
  <si>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</si>
  <si>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</si>
  <si>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</si>
  <si>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</si>
  <si>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</si>
  <si>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</si>
  <si>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</si>
  <si>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</si>
  <si>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</si>
  <si>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</si>
  <si>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</si>
  <si>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</si>
  <si>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</si>
  <si>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</si>
  <si>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</si>
  <si>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</si>
  <si>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</si>
  <si>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</si>
  <si>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</si>
  <si>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</si>
  <si>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</si>
  <si>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</si>
  <si>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</si>
  <si>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</si>
  <si>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</si>
  <si>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</si>
  <si>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</si>
  <si>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</si>
  <si>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</si>
  <si>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</si>
  <si>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</si>
  <si>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</si>
  <si>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</si>
  <si>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</si>
  <si>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</si>
  <si>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</si>
  <si>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</si>
  <si>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</si>
  <si>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</si>
  <si>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</si>
  <si>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</si>
  <si>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</si>
  <si>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</si>
  <si>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</si>
  <si>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</si>
  <si>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</si>
  <si>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</si>
  <si>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</si>
  <si>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</si>
  <si>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</si>
  <si>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</si>
  <si>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</si>
  <si>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</si>
  <si>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</si>
  <si>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</si>
  <si>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</si>
  <si>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</si>
  <si>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</si>
  <si>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</si>
  <si>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</si>
  <si>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</si>
  <si>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</si>
  <si>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</si>
  <si>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</si>
  <si>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</si>
  <si>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</si>
  <si>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</si>
  <si>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</si>
  <si>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</si>
  <si>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</si>
  <si>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</si>
  <si>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</si>
  <si>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</si>
  <si>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</si>
  <si>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</si>
  <si>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</si>
  <si>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</si>
  <si>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</si>
  <si>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</si>
  <si>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</si>
  <si>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</si>
  <si>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</si>
  <si>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</si>
  <si>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</si>
  <si>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</si>
  <si>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</si>
  <si>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</si>
  <si>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</si>
  <si>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</si>
  <si>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</si>
  <si>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</si>
  <si>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</si>
  <si>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</si>
  <si>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</si>
  <si>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</si>
  <si>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</si>
  <si>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</si>
  <si>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</si>
  <si>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</si>
  <si>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</si>
  <si>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</si>
  <si>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</si>
  <si>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</si>
  <si>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</si>
  <si>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</si>
  <si>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</si>
  <si>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</si>
  <si>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</si>
  <si>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</si>
  <si>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</si>
  <si>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</si>
  <si>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</si>
  <si>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</si>
  <si>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</si>
  <si>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</si>
  <si>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</si>
  <si>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</si>
  <si>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</si>
  <si>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</si>
  <si>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</si>
  <si>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</si>
  <si>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</si>
  <si>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</si>
  <si>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</si>
  <si>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</si>
  <si>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</si>
  <si>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</si>
  <si>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</si>
  <si>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</si>
  <si>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</si>
  <si>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</si>
  <si>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</si>
  <si>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</si>
  <si>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</si>
  <si>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</si>
  <si>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</si>
  <si>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</si>
  <si>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</si>
  <si>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</si>
  <si>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</si>
  <si>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</si>
  <si>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</si>
  <si>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</si>
  <si>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</si>
  <si>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</si>
  <si>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</si>
  <si>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</si>
  <si>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</si>
  <si>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</si>
  <si>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</si>
  <si>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</si>
  <si>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</si>
  <si>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</si>
  <si>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</si>
  <si>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</si>
  <si>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</si>
  <si>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</si>
  <si>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</si>
  <si>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</si>
  <si>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</si>
  <si>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</si>
  <si>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</si>
  <si>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</si>
  <si>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</si>
  <si>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</si>
  <si>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</si>
  <si>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</si>
  <si>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</si>
  <si>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</si>
  <si>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</si>
  <si>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</si>
  <si>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</si>
  <si>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</si>
  <si>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</si>
  <si>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</si>
  <si>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</si>
  <si>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</si>
  <si>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</si>
  <si>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</si>
  <si>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</si>
  <si>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</si>
  <si>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</si>
  <si>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</si>
  <si>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</si>
  <si>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</si>
  <si>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</si>
  <si>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</si>
  <si>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</si>
  <si>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</si>
  <si>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</si>
  <si>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</si>
  <si>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</si>
  <si>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</si>
  <si>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</si>
  <si>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</si>
  <si>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</si>
  <si>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</si>
  <si>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</si>
  <si>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</si>
  <si>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</si>
  <si>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</si>
  <si>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</si>
  <si>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</si>
  <si>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</si>
  <si>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</si>
  <si>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</si>
  <si>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</si>
  <si>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</si>
  <si>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</si>
  <si>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</si>
  <si>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</si>
  <si>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</si>
  <si>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</si>
  <si>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</si>
  <si>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</si>
  <si>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</si>
  <si>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</si>
  <si>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</si>
  <si>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</si>
  <si>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</si>
  <si>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</si>
  <si>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</si>
  <si>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</si>
  <si>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</si>
  <si>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</si>
  <si>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</si>
  <si>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</si>
  <si>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</si>
  <si>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</si>
  <si>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</si>
  <si>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</si>
  <si>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</si>
  <si>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</si>
  <si>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</si>
  <si>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</si>
  <si>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</si>
  <si>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</si>
  <si>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</si>
  <si>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</si>
  <si>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</si>
  <si>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</si>
  <si>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</si>
  <si>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</si>
  <si>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</si>
  <si>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</si>
  <si>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</si>
  <si>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</si>
  <si>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</si>
  <si>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</si>
  <si>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</si>
  <si>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</si>
  <si>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</si>
  <si>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</si>
  <si>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</si>
  <si>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</si>
  <si>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</si>
  <si>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</si>
  <si>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</si>
  <si>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</si>
  <si>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</si>
  <si>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</si>
  <si>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</si>
  <si>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</si>
  <si>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</si>
  <si>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</si>
  <si>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</si>
  <si>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</si>
  <si>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</si>
  <si>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</si>
  <si>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</si>
  <si>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</si>
  <si>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</si>
  <si>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</si>
  <si>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</si>
  <si>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</si>
  <si>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</si>
  <si>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</si>
  <si>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</si>
  <si>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</si>
  <si>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</si>
  <si>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</si>
  <si>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</si>
  <si>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</si>
  <si>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</si>
  <si>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</si>
  <si>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</si>
  <si>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</si>
  <si>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</si>
  <si>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</si>
  <si>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</si>
  <si>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</si>
  <si>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</si>
  <si>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</si>
  <si>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</si>
  <si>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</si>
  <si>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</si>
  <si>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</si>
  <si>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</si>
  <si>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</si>
  <si>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</si>
  <si>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</si>
  <si>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</si>
  <si>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</si>
  <si>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</si>
  <si>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</si>
  <si>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</si>
  <si>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</si>
  <si>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</si>
  <si>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</si>
  <si>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</si>
  <si>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</si>
  <si>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</si>
  <si>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</si>
  <si>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</si>
  <si>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</si>
  <si>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</si>
  <si>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</si>
  <si>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</si>
  <si>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</si>
  <si>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</si>
  <si>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</si>
  <si>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</si>
  <si>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</si>
  <si>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</si>
  <si>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</si>
  <si>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</si>
  <si>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</si>
  <si>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</si>
  <si>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</si>
  <si>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</si>
  <si>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</si>
  <si>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</si>
  <si>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</si>
  <si>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</si>
  <si>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</si>
  <si>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</si>
  <si>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</si>
  <si>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</si>
  <si>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</si>
  <si>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</si>
  <si>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</si>
  <si>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</si>
  <si>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</si>
  <si>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</si>
  <si>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</si>
  <si>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</si>
  <si>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</si>
  <si>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</si>
  <si>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</si>
  <si>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</si>
  <si>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</si>
  <si>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</si>
  <si>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</si>
  <si>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</si>
  <si>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</si>
  <si>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</si>
  <si>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</si>
  <si>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</si>
  <si>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</si>
  <si>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</si>
  <si>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</si>
  <si>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</si>
  <si>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</si>
  <si>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</si>
  <si>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</si>
  <si>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</si>
  <si>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</si>
  <si>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</si>
  <si>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</si>
  <si>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</si>
  <si>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</si>
  <si>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</si>
  <si>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</si>
  <si>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</si>
  <si>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</si>
  <si>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</si>
  <si>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</si>
  <si>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</si>
  <si>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</si>
  <si>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</si>
  <si>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</si>
  <si>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</si>
  <si>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</si>
  <si>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</si>
  <si>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</si>
  <si>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</si>
  <si>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</si>
  <si>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</si>
  <si>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</si>
  <si>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</si>
  <si>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</si>
  <si>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</si>
  <si>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</si>
  <si>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</si>
  <si>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</si>
  <si>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</si>
  <si>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</si>
  <si>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</si>
  <si>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</si>
  <si>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</si>
  <si>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</si>
  <si>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</si>
  <si>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</si>
  <si>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</si>
  <si>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</si>
  <si>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</si>
  <si>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</si>
  <si>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</si>
  <si>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</si>
  <si>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</si>
  <si>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</si>
  <si>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</si>
  <si>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</si>
  <si>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</si>
  <si>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</si>
  <si>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</si>
  <si>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</si>
  <si>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</si>
  <si>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</si>
  <si>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</si>
  <si>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</si>
  <si>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</si>
  <si>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</si>
  <si>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</si>
  <si>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</si>
  <si>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</si>
  <si>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</si>
  <si>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</si>
  <si>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</si>
  <si>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</si>
  <si>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</si>
  <si>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</si>
  <si>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</si>
  <si>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</si>
  <si>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</si>
  <si>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</si>
  <si>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</si>
  <si>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</si>
  <si>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</si>
  <si>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</si>
  <si>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</si>
  <si>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</si>
  <si>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</si>
  <si>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</si>
  <si>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</si>
  <si>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</si>
  <si>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</si>
  <si>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</si>
  <si>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</si>
  <si>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</si>
  <si>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</si>
  <si>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</si>
  <si>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</si>
  <si>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</si>
  <si>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</si>
  <si>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</si>
  <si>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</si>
  <si>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</si>
  <si>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</si>
  <si>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</si>
  <si>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</si>
  <si>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</si>
  <si>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</si>
  <si>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</si>
  <si>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</si>
  <si>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</si>
  <si>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</si>
  <si>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</si>
  <si>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</si>
  <si>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</si>
  <si>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</si>
  <si>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</si>
  <si>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</si>
  <si>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</si>
  <si>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</si>
  <si>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</si>
  <si>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</si>
  <si>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</si>
  <si>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</si>
  <si>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</si>
  <si>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</si>
  <si>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</si>
  <si>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</si>
  <si>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</si>
  <si>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</si>
  <si>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</si>
  <si>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</si>
  <si>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</si>
  <si>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</si>
  <si>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</si>
  <si>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</si>
  <si>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</si>
  <si>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</si>
  <si>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</si>
  <si>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</si>
  <si>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</si>
  <si>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</si>
  <si>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</si>
  <si>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</si>
  <si>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</si>
  <si>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</si>
  <si>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</si>
  <si>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</si>
  <si>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</si>
  <si>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</si>
  <si>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</si>
  <si>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</si>
  <si>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</si>
  <si>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</si>
  <si>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</si>
  <si>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</si>
  <si>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</si>
  <si>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</si>
  <si>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</si>
  <si>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</si>
  <si>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</si>
  <si>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</si>
  <si>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</si>
  <si>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</si>
  <si>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</si>
  <si>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</si>
  <si>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</si>
  <si>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</si>
  <si>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</si>
  <si>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</si>
  <si>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</si>
  <si>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</si>
  <si>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</si>
  <si>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</si>
  <si>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</si>
  <si>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</si>
  <si>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</si>
  <si>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</si>
  <si>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</si>
  <si>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</si>
  <si>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</si>
  <si>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</si>
  <si>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</si>
  <si>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</si>
  <si>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</si>
  <si>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</si>
  <si>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</si>
  <si>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</si>
  <si>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</si>
  <si>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</si>
  <si>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</si>
  <si>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</si>
  <si>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</si>
  <si>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</si>
  <si>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</si>
  <si>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</si>
  <si>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</si>
  <si>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</si>
  <si>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</si>
  <si>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</si>
  <si>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</si>
  <si>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</si>
  <si>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</si>
  <si>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</si>
  <si>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</si>
  <si>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</si>
  <si>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</si>
  <si>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</si>
  <si>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</si>
  <si>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</si>
  <si>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</si>
  <si>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</si>
  <si>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</si>
  <si>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</si>
  <si>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</si>
  <si>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</si>
  <si>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</si>
  <si>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</si>
  <si>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</si>
  <si>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</si>
  <si>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</si>
  <si>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</si>
  <si>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</si>
  <si>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</si>
  <si>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</si>
  <si>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</si>
  <si>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</si>
  <si>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</si>
  <si>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</si>
  <si>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</si>
  <si>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</si>
  <si>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</si>
  <si>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</si>
  <si>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</si>
  <si>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</si>
  <si>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</si>
  <si>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</si>
  <si>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</si>
  <si>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</si>
  <si>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</si>
  <si>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</si>
  <si>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</si>
  <si>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</si>
  <si>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</si>
  <si>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</si>
  <si>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</si>
  <si>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</si>
  <si>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</si>
  <si>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</si>
  <si>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</si>
  <si>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</si>
  <si>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</si>
  <si>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</si>
  <si>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</si>
  <si>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</si>
  <si>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</si>
  <si>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</si>
  <si>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</si>
  <si>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</si>
  <si>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</si>
  <si>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</si>
  <si>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</si>
  <si>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</si>
  <si>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</si>
  <si>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</si>
  <si>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</si>
  <si>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</si>
  <si>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</si>
  <si>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</si>
  <si>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</si>
  <si>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</si>
  <si>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</si>
  <si>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</si>
  <si>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</si>
  <si>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</si>
  <si>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</si>
  <si>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</si>
  <si>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</si>
  <si>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</si>
  <si>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</si>
  <si>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</si>
  <si>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</si>
  <si>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</si>
  <si>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</si>
  <si>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</si>
  <si>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</si>
  <si>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</si>
  <si>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</si>
  <si>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</si>
  <si>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</si>
  <si>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</si>
  <si>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</si>
  <si>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</si>
  <si>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</si>
  <si>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</si>
  <si>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</si>
  <si>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</si>
  <si>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</si>
  <si>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</si>
  <si>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</si>
  <si>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</si>
  <si>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</si>
  <si>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</si>
  <si>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</si>
  <si>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</si>
  <si>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</si>
  <si>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</si>
  <si>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</si>
  <si>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</si>
  <si>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</si>
  <si>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</si>
  <si>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</si>
  <si>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</si>
  <si>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</si>
  <si>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</si>
  <si>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</si>
  <si>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</si>
  <si>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</si>
  <si>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</si>
  <si>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</si>
  <si>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</si>
  <si>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</si>
  <si>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</si>
  <si>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</si>
  <si>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</si>
  <si>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</si>
  <si>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</si>
  <si>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</si>
  <si>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</si>
  <si>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</si>
  <si>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</si>
  <si>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</si>
  <si>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</si>
  <si>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</si>
  <si>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</si>
  <si>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</si>
  <si>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</si>
  <si>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</si>
  <si>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</si>
  <si>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</si>
  <si>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</si>
  <si>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</si>
  <si>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</si>
  <si>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</si>
  <si>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</si>
  <si>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</si>
  <si>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</si>
  <si>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</si>
  <si>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</si>
  <si>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</si>
  <si>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</si>
  <si>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</si>
  <si>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</si>
  <si>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</si>
  <si>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</si>
  <si>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</si>
  <si>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</si>
  <si>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</si>
  <si>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</si>
  <si>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</si>
  <si>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</si>
  <si>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</si>
  <si>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</si>
  <si>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</si>
  <si>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</si>
  <si>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</si>
  <si>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</si>
  <si>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</si>
  <si>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</si>
  <si>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</si>
  <si>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</si>
  <si>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</si>
  <si>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</si>
  <si>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</si>
  <si>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</si>
  <si>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</si>
  <si>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</si>
  <si>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</si>
  <si>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</si>
  <si>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</si>
  <si>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</si>
  <si>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</si>
  <si>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</si>
  <si>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</si>
  <si>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</si>
  <si>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</si>
  <si>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</si>
  <si>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</si>
  <si>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</si>
  <si>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</si>
  <si>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</si>
  <si>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</si>
  <si>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</si>
  <si>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</si>
  <si>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</si>
  <si>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</si>
  <si>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</si>
  <si>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</si>
  <si>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</si>
  <si>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</si>
  <si>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</si>
  <si>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</si>
  <si>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</si>
  <si>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</si>
  <si>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</si>
  <si>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</si>
  <si>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</si>
  <si>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</si>
  <si>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</si>
  <si>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</si>
  <si>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</si>
  <si>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</si>
  <si>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</si>
  <si>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</si>
  <si>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</si>
  <si>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</si>
  <si>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</si>
  <si>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</si>
  <si>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</si>
  <si>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</si>
  <si>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</si>
  <si>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</si>
  <si>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</si>
  <si>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</si>
  <si>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</si>
  <si>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</si>
  <si>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</si>
  <si>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</si>
  <si>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</si>
  <si>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</si>
  <si>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</si>
  <si>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</si>
  <si>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</si>
  <si>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</si>
  <si>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</si>
  <si>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</si>
  <si>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</si>
  <si>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</si>
  <si>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</si>
  <si>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</si>
  <si>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</si>
  <si>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</si>
  <si>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</si>
  <si>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</si>
  <si>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</si>
  <si>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</si>
  <si>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</si>
  <si>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</si>
  <si>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</si>
  <si>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</si>
  <si>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</si>
  <si>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</si>
  <si>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</si>
  <si>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</si>
  <si>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</si>
  <si>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</si>
  <si>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</si>
  <si>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</si>
  <si>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</si>
  <si>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</si>
  <si>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</si>
  <si>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</si>
  <si>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</si>
  <si>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</si>
  <si>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</si>
  <si>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</si>
  <si>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</si>
  <si>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</si>
  <si>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</si>
  <si>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</si>
  <si>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</si>
  <si>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</si>
  <si>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</si>
  <si>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</si>
  <si>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</si>
  <si>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</si>
  <si>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</si>
  <si>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</si>
  <si>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</si>
  <si>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</si>
  <si>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</si>
  <si>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</si>
  <si>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</si>
  <si>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</si>
  <si>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</si>
  <si>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</si>
  <si>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</si>
  <si>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</si>
  <si>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</si>
  <si>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</si>
  <si>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</si>
  <si>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</si>
  <si>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</si>
  <si>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</si>
  <si>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</si>
  <si>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</si>
  <si>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</si>
  <si>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</si>
  <si>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</si>
  <si>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</si>
  <si>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</si>
  <si>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</si>
  <si>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</si>
  <si>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</si>
  <si>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</si>
  <si>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</si>
  <si>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</si>
  <si>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</si>
  <si>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</si>
  <si>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</si>
  <si>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</si>
  <si>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</si>
  <si>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</si>
  <si>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</si>
  <si>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</si>
  <si>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</si>
  <si>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</si>
  <si>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</si>
  <si>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</si>
  <si>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</si>
  <si>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</si>
  <si>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</si>
  <si>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</si>
  <si>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</si>
  <si>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</si>
  <si>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</si>
  <si>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</si>
  <si>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</si>
  <si>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</si>
  <si>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</si>
  <si>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</si>
  <si>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</si>
  <si>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</si>
  <si>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</si>
  <si>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</si>
  <si>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</si>
  <si>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</si>
  <si>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</si>
  <si>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</si>
  <si>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</si>
  <si>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</si>
  <si>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</si>
  <si>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</si>
  <si>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</si>
  <si>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</si>
  <si>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</si>
  <si>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</si>
  <si>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</si>
  <si>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</si>
  <si>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</si>
  <si>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</si>
  <si>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</si>
  <si>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</si>
  <si>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</si>
  <si>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</si>
  <si>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</si>
  <si>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</si>
  <si>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</si>
  <si>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</si>
  <si>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</si>
  <si>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</si>
  <si>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</si>
  <si>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</si>
  <si>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</si>
  <si>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</si>
  <si>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</si>
  <si>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</si>
  <si>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</si>
  <si>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</si>
  <si>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</si>
  <si>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</si>
  <si>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</si>
  <si>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</si>
  <si>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</si>
  <si>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</si>
  <si>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</si>
  <si>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</si>
  <si>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</si>
  <si>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</si>
  <si>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</si>
  <si>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</si>
  <si>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</si>
  <si>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</si>
  <si>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</si>
  <si>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</si>
  <si>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</si>
  <si>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</si>
  <si>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</si>
  <si>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</si>
  <si>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</si>
  <si>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</si>
  <si>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</si>
  <si>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</si>
  <si>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</si>
  <si>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</si>
  <si>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</si>
  <si>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</si>
  <si>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</si>
  <si>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</si>
  <si>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</si>
  <si>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</si>
  <si>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</si>
  <si>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</si>
  <si>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</si>
  <si>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</si>
  <si>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</si>
  <si>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</si>
  <si>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</si>
  <si>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</si>
  <si>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</si>
  <si>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</si>
  <si>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</si>
  <si>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</si>
  <si>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</si>
  <si>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</si>
  <si>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</si>
  <si>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</si>
  <si>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</si>
  <si>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</si>
  <si>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</si>
  <si>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</si>
  <si>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</si>
  <si>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</si>
  <si>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</si>
  <si>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</si>
  <si>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</si>
  <si>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</si>
  <si>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</si>
  <si>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</si>
  <si>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</si>
  <si>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</si>
  <si>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</si>
  <si>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</si>
  <si>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</si>
  <si>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</si>
  <si>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</si>
  <si>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</si>
  <si>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</si>
  <si>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</si>
  <si>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</si>
  <si>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</si>
  <si>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</si>
  <si>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</si>
  <si>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</si>
  <si>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</si>
  <si>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</si>
  <si>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</si>
  <si>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</si>
  <si>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</si>
  <si>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</si>
  <si>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</si>
  <si>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</si>
  <si>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</si>
  <si>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</si>
  <si>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</si>
  <si>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</si>
  <si>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</si>
  <si>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</si>
  <si>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</si>
  <si>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</si>
  <si>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</si>
  <si>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</si>
  <si>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</si>
  <si>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</si>
  <si>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</si>
  <si>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</si>
  <si>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</si>
  <si>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</si>
  <si>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</si>
  <si>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</si>
  <si>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</si>
  <si>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</si>
  <si>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</si>
  <si>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</si>
  <si>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</si>
  <si>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</si>
  <si>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</si>
  <si>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</si>
  <si>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</si>
  <si>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</si>
  <si>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</si>
  <si>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</si>
  <si>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</si>
  <si>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</si>
  <si>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</si>
  <si>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</si>
  <si>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</si>
  <si>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</si>
  <si>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</si>
  <si>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</si>
  <si>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</si>
  <si>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</si>
  <si>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</si>
  <si>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</si>
  <si>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</si>
  <si>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</si>
  <si>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</si>
  <si>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</si>
  <si>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</si>
  <si>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</si>
  <si>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</si>
  <si>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</si>
  <si>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</si>
  <si>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</si>
  <si>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</si>
  <si>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</si>
  <si>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</si>
  <si>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</si>
  <si>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</si>
  <si>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</si>
  <si>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</si>
  <si>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</si>
  <si>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</si>
  <si>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</si>
  <si>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</si>
  <si>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</si>
  <si>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</si>
  <si>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</si>
  <si>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</si>
  <si>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</si>
  <si>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</si>
  <si>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</si>
  <si>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</si>
  <si>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</si>
  <si>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</si>
  <si>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</si>
  <si>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</si>
  <si>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</si>
  <si>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</si>
  <si>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</si>
  <si>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</si>
  <si>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</si>
  <si>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</si>
  <si>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</si>
  <si>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</si>
  <si>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</si>
  <si>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</si>
  <si>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</si>
  <si>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</si>
  <si>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</si>
  <si>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</si>
  <si>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</si>
  <si>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</si>
  <si>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</si>
  <si>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</si>
  <si>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</si>
  <si>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</si>
  <si>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</si>
  <si>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</si>
  <si>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</si>
  <si>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</si>
  <si>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</si>
  <si>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</si>
  <si>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</si>
  <si>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</si>
  <si>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</si>
  <si>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</si>
  <si>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</si>
  <si>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</si>
  <si>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</si>
  <si>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</si>
  <si>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</si>
  <si>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</si>
  <si>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</si>
  <si>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</si>
  <si>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</si>
  <si>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</si>
  <si>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</si>
  <si>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</si>
  <si>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</si>
  <si>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</si>
  <si>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</si>
  <si>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</si>
  <si>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</si>
  <si>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</si>
  <si>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</si>
  <si>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</si>
  <si>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</si>
  <si>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</si>
  <si>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</si>
  <si>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</si>
  <si>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</si>
  <si>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</si>
  <si>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</si>
  <si>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</si>
  <si>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</si>
  <si>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</si>
  <si>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</si>
  <si>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</si>
  <si>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</si>
  <si>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</si>
  <si>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</si>
  <si>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</si>
  <si>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</si>
  <si>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</si>
  <si>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</si>
  <si>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</si>
  <si>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</si>
  <si>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</si>
  <si>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</si>
  <si>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</si>
  <si>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</si>
  <si>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</si>
  <si>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</si>
  <si>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</si>
  <si>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</si>
  <si>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</si>
  <si>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</si>
  <si>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</si>
  <si>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</si>
  <si>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</si>
  <si>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</si>
  <si>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</si>
  <si>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</si>
  <si>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</si>
  <si>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</si>
  <si>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</si>
  <si>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</si>
  <si>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</si>
  <si>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</si>
  <si>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</si>
  <si>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</si>
  <si>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</si>
  <si>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</si>
  <si>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</si>
  <si>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</si>
  <si>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</si>
  <si>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</si>
  <si>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</si>
  <si>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</si>
  <si>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</si>
  <si>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</si>
  <si>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</si>
  <si>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</si>
  <si>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</si>
  <si>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</si>
  <si>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</si>
  <si>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</si>
  <si>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</si>
  <si>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</si>
  <si>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</si>
  <si>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</si>
  <si>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</si>
  <si>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</si>
  <si>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</si>
  <si>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</si>
  <si>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</si>
  <si>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</si>
  <si>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</si>
  <si>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</si>
  <si>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</si>
  <si>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</si>
  <si>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</si>
  <si>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</si>
  <si>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</si>
  <si>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</si>
  <si>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</si>
  <si>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</si>
  <si>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</si>
  <si>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</si>
  <si>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</si>
  <si>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</si>
  <si>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</si>
  <si>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</si>
  <si>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</si>
  <si>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</si>
  <si>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</si>
  <si>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</si>
  <si>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</si>
  <si>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</si>
  <si>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</si>
  <si>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</si>
  <si>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</si>
  <si>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</si>
  <si>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</si>
  <si>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</si>
  <si>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</si>
  <si>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</si>
  <si>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</si>
  <si>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</si>
  <si>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</si>
  <si>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</si>
  <si>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</si>
  <si>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</si>
  <si>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</si>
  <si>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</si>
  <si>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</si>
  <si>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</si>
  <si>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</si>
  <si>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</si>
  <si>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</si>
  <si>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</si>
  <si>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</si>
  <si>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</si>
  <si>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</si>
  <si>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</si>
  <si>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</si>
  <si>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</si>
  <si>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</si>
  <si>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</si>
  <si>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</si>
  <si>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</si>
  <si>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</si>
  <si>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</si>
  <si>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</si>
  <si>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</si>
  <si>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</si>
  <si>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</si>
  <si>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</si>
  <si>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</si>
  <si>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</si>
  <si>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</si>
  <si>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</si>
  <si>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</si>
  <si>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</si>
  <si>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</si>
  <si>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</si>
  <si>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</si>
  <si>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</si>
  <si>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</si>
  <si>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</si>
  <si>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</si>
  <si>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</si>
  <si>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</si>
  <si>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</si>
  <si>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</si>
  <si>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</si>
  <si>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</si>
  <si>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</si>
  <si>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</si>
  <si>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</si>
  <si>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</si>
  <si>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</si>
  <si>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</si>
  <si>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</si>
  <si>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</si>
  <si>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</si>
  <si>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</si>
  <si>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</si>
  <si>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</si>
  <si>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</si>
  <si>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</si>
  <si>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</si>
  <si>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</si>
  <si>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</si>
  <si>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</si>
  <si>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</si>
  <si>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</si>
  <si>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</si>
  <si>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</si>
  <si>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</si>
  <si>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</si>
  <si>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</si>
  <si>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</si>
  <si>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</si>
  <si>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</si>
  <si>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</si>
  <si>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</si>
  <si>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</si>
  <si>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</si>
  <si>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</si>
  <si>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</si>
  <si>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</si>
  <si>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</si>
  <si>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</si>
  <si>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</si>
  <si>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</si>
  <si>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</si>
  <si>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</si>
  <si>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</si>
  <si>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</si>
  <si>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</si>
  <si>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</si>
  <si>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</si>
  <si>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</si>
  <si>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</si>
  <si>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</si>
  <si>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</si>
  <si>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</si>
  <si>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</si>
  <si>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</si>
  <si>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</si>
  <si>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</si>
  <si>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</si>
  <si>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</si>
  <si>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</si>
  <si>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</si>
  <si>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</si>
  <si>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</si>
  <si>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</si>
  <si>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</si>
  <si>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</si>
  <si>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</si>
  <si>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</si>
  <si>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</si>
  <si>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</si>
  <si>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</si>
  <si>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</si>
  <si>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</si>
  <si>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</si>
  <si>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</si>
  <si>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</si>
  <si>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</si>
  <si>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</si>
  <si>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</si>
  <si>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</si>
  <si>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</si>
  <si>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</si>
  <si>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</si>
  <si>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</si>
  <si>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</si>
  <si>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</si>
  <si>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</si>
  <si>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</si>
  <si>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</si>
  <si>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</si>
  <si>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</si>
  <si>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</si>
  <si>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</si>
  <si>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</si>
  <si>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</si>
  <si>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</si>
  <si>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</si>
  <si>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</si>
  <si>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</si>
  <si>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</si>
  <si>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</si>
  <si>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</si>
  <si>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</si>
  <si>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</si>
  <si>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</si>
  <si>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</si>
  <si>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</si>
  <si>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</si>
  <si>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</si>
  <si>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</si>
  <si>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</si>
  <si>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</si>
  <si>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</si>
  <si>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</si>
  <si>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</si>
  <si>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</si>
  <si>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</si>
  <si>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</si>
  <si>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</si>
  <si>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</si>
  <si>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</si>
  <si>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</si>
  <si>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</si>
  <si>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</si>
  <si>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</si>
  <si>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</si>
  <si>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</si>
  <si>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</si>
  <si>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</si>
  <si>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</si>
  <si>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</si>
  <si>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</si>
  <si>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</si>
  <si>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</si>
  <si>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</si>
  <si>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</si>
  <si>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</si>
  <si>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</si>
  <si>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</si>
  <si>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</si>
  <si>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</si>
  <si>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</si>
  <si>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</si>
  <si>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</si>
  <si>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</si>
  <si>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</si>
  <si>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</si>
  <si>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</si>
  <si>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</si>
  <si>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</si>
  <si>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</si>
  <si>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</si>
  <si>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</si>
  <si>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</si>
  <si>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</si>
  <si>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</si>
  <si>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</si>
  <si>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</si>
  <si>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</si>
  <si>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</si>
  <si>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</si>
  <si>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</si>
  <si>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</si>
  <si>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</si>
  <si>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</si>
  <si>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</si>
  <si>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</si>
  <si>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</si>
  <si>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</si>
  <si>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</si>
  <si>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</si>
  <si>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</si>
  <si>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</si>
  <si>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</si>
  <si>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</si>
  <si>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</si>
  <si>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</si>
  <si>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</si>
  <si>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</si>
  <si>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</si>
  <si>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</si>
  <si>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</si>
  <si>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</si>
  <si>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</si>
  <si>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</si>
  <si>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</si>
  <si>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</si>
  <si>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</si>
  <si>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</si>
  <si>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</si>
  <si>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</si>
  <si>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</si>
  <si>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</si>
  <si>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</si>
  <si>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</si>
  <si>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</si>
  <si>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</si>
  <si>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</si>
  <si>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</si>
  <si>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</si>
  <si>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</si>
  <si>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</si>
  <si>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</si>
  <si>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</si>
  <si>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</si>
  <si>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</si>
  <si>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</si>
  <si>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</si>
  <si>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</si>
  <si>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</si>
  <si>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</si>
  <si>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</si>
  <si>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</si>
  <si>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</si>
  <si>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</si>
  <si>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</si>
  <si>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</si>
  <si>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</si>
  <si>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</si>
  <si>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</si>
  <si>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</si>
  <si>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</si>
  <si>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</si>
  <si>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</si>
  <si>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</si>
  <si>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</si>
  <si>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</si>
  <si>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</si>
  <si>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</si>
  <si>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</si>
  <si>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</si>
  <si>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</si>
  <si>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</si>
  <si>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</si>
  <si>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</si>
  <si>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</si>
  <si>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</si>
  <si>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</si>
  <si>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</si>
  <si>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</si>
  <si>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</si>
  <si>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</si>
  <si>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</si>
  <si>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</si>
  <si>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</si>
  <si>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</si>
  <si>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</si>
  <si>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</si>
  <si>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</si>
  <si>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</si>
  <si>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</si>
  <si>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</si>
  <si>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</si>
  <si>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</si>
  <si>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</si>
  <si>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</si>
  <si>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</si>
  <si>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</si>
  <si>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</si>
  <si>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</si>
  <si>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</si>
  <si>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</si>
  <si>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</si>
  <si>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</si>
  <si>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</si>
  <si>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</si>
  <si>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</si>
  <si>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</si>
  <si>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</si>
  <si>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</si>
  <si>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</si>
  <si>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</si>
  <si>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</si>
  <si>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</si>
  <si>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</si>
  <si>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</si>
  <si>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</si>
  <si>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</si>
  <si>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</si>
  <si>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</si>
  <si>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</si>
  <si>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</si>
  <si>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</si>
  <si>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</si>
  <si>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</si>
  <si>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</si>
  <si>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</si>
  <si>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</si>
  <si>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</si>
  <si>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</si>
  <si>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</si>
  <si>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</si>
  <si>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</si>
  <si>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</si>
  <si>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</si>
  <si>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</si>
  <si>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</si>
  <si>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</si>
  <si>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</si>
  <si>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</si>
  <si>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</si>
  <si>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</si>
  <si>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</si>
  <si>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</si>
  <si>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</si>
  <si>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</si>
  <si>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</si>
  <si>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</si>
  <si>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</si>
  <si>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</si>
  <si>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</si>
  <si>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</si>
  <si>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</si>
  <si>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</si>
  <si>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</si>
  <si>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</si>
  <si>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</si>
  <si>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</si>
  <si>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</si>
  <si>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</si>
  <si>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</si>
  <si>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</si>
  <si>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</si>
  <si>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</si>
  <si>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</si>
  <si>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</si>
  <si>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</si>
  <si>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</si>
  <si>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</si>
  <si>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</si>
  <si>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</si>
  <si>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</si>
  <si>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</si>
  <si>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</si>
  <si>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</si>
  <si>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</si>
  <si>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</si>
  <si>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</si>
  <si>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</si>
  <si>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</si>
  <si>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</si>
  <si>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</si>
  <si>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</si>
  <si>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</si>
  <si>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</si>
  <si>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</si>
  <si>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</si>
  <si>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</si>
  <si>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</si>
  <si>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</si>
  <si>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</si>
  <si>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</si>
  <si>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</si>
  <si>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</si>
  <si>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</si>
  <si>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</si>
  <si>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</si>
  <si>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</si>
  <si>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</si>
  <si>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</si>
  <si>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</si>
  <si>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</si>
  <si>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</si>
  <si>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</si>
  <si>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</si>
  <si>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</si>
  <si>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</si>
  <si>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</si>
  <si>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</si>
  <si>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</si>
  <si>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</si>
  <si>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</si>
  <si>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</si>
  <si>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</si>
  <si>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</si>
  <si>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</si>
  <si>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</si>
  <si>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</si>
  <si>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</si>
  <si>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</si>
  <si>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</si>
  <si>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</si>
  <si>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</si>
  <si>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</si>
  <si>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</si>
  <si>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</si>
  <si>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</si>
  <si>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</si>
  <si>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</si>
  <si>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</si>
  <si>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</si>
  <si>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</si>
  <si>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</si>
  <si>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</si>
  <si>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</si>
  <si>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</si>
  <si>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</si>
  <si>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</si>
  <si>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</si>
  <si>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</si>
  <si>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</si>
  <si>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</si>
  <si>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</si>
  <si>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</si>
  <si>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</si>
  <si>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</si>
  <si>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</si>
  <si>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</si>
  <si>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</si>
  <si>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</si>
  <si>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</si>
  <si>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</si>
  <si>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</si>
  <si>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</si>
  <si>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</si>
  <si>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</si>
  <si>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</si>
  <si>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</si>
  <si>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</si>
  <si>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</si>
  <si>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</si>
  <si>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</si>
  <si>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</si>
  <si>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</si>
  <si>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</si>
  <si>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</si>
  <si>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</si>
  <si>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</si>
  <si>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</si>
  <si>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</si>
  <si>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</si>
  <si>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</si>
  <si>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</si>
  <si>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</si>
  <si>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</si>
  <si>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</si>
  <si>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</si>
  <si>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</si>
  <si>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</si>
  <si>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</si>
  <si>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</si>
  <si>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</si>
  <si>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</si>
  <si>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</si>
  <si>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</si>
  <si>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</si>
  <si>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</si>
  <si>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</si>
  <si>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</si>
  <si>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</si>
  <si>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</si>
  <si>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</si>
  <si>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</si>
  <si>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</si>
  <si>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</si>
  <si>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</si>
  <si>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</si>
  <si>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</si>
  <si>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</si>
  <si>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</si>
  <si>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</si>
  <si>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</si>
  <si>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</si>
  <si>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</si>
  <si>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</si>
  <si>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</si>
  <si>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</si>
  <si>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</si>
  <si>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</si>
  <si>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</si>
  <si>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</si>
  <si>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</si>
  <si>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</si>
  <si>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</si>
  <si>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</si>
  <si>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</si>
  <si>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</si>
  <si>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</si>
  <si>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</si>
  <si>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</si>
  <si>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</si>
  <si>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</si>
  <si>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</si>
  <si>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</si>
  <si>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</si>
  <si>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</si>
  <si>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</si>
  <si>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</si>
  <si>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</si>
  <si>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</si>
  <si>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</si>
  <si>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</si>
  <si>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</si>
  <si>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</si>
  <si>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</si>
  <si>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</si>
  <si>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</si>
  <si>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</si>
  <si>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</si>
  <si>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</si>
  <si>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</si>
  <si>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</si>
  <si>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</si>
  <si>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</si>
  <si>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</si>
  <si>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</si>
  <si>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</si>
  <si>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</si>
  <si>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</si>
  <si>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</si>
  <si>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</si>
  <si>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</si>
  <si>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</si>
  <si>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</si>
  <si>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</si>
  <si>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</si>
  <si>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</si>
  <si>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</si>
  <si>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</si>
  <si>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</si>
  <si>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</si>
  <si>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</si>
  <si>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</si>
  <si>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</si>
  <si>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</si>
  <si>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</si>
  <si>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</si>
  <si>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</si>
  <si>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</si>
  <si>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</si>
  <si>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</si>
  <si>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</si>
  <si>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</si>
  <si>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</si>
  <si>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</si>
  <si>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</si>
  <si>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</si>
  <si>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</si>
  <si>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</si>
  <si>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</si>
  <si>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</si>
  <si>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</si>
  <si>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</si>
  <si>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</si>
  <si>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</si>
  <si>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</si>
  <si>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</si>
  <si>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</si>
  <si>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</si>
  <si>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</si>
  <si>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</si>
  <si>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</si>
  <si>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</si>
  <si>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</si>
  <si>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</si>
  <si>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</si>
  <si>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</si>
  <si>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</si>
  <si>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</si>
  <si>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</si>
  <si>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</si>
  <si>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</si>
  <si>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</si>
  <si>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</si>
  <si>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</si>
  <si>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</si>
  <si>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</si>
  <si>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</si>
  <si>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</si>
  <si>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</si>
  <si>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</si>
  <si>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</si>
  <si>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</si>
  <si>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</si>
  <si>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</si>
  <si>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</si>
  <si>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</si>
  <si>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</si>
  <si>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</si>
  <si>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</si>
  <si>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</si>
  <si>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</si>
  <si>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</si>
  <si>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</si>
  <si>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</si>
  <si>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</si>
  <si>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</si>
  <si>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</si>
  <si>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</si>
  <si>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</si>
  <si>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</si>
  <si>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</si>
  <si>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</si>
  <si>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</si>
  <si>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</si>
  <si>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</si>
  <si>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</si>
  <si>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</si>
  <si>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</si>
  <si>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</si>
  <si>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</si>
  <si>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</si>
  <si>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</si>
  <si>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</si>
  <si>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</si>
  <si>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</si>
  <si>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</si>
  <si>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</si>
  <si>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</si>
  <si>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</si>
  <si>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</si>
  <si>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</si>
  <si>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</si>
  <si>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</si>
  <si>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</si>
  <si>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</si>
  <si>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</si>
  <si>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</si>
  <si>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</si>
  <si>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</si>
  <si>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</si>
  <si>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</si>
  <si>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</si>
  <si>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</si>
  <si>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</si>
  <si>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</si>
  <si>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</si>
  <si>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</si>
  <si>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</si>
  <si>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</si>
  <si>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</si>
  <si>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</si>
  <si>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</si>
  <si>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</si>
  <si>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</si>
  <si>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</si>
  <si>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</si>
  <si>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</si>
  <si>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</si>
  <si>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</si>
  <si>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</si>
  <si>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</si>
  <si>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</si>
  <si>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</si>
  <si>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</si>
  <si>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</si>
  <si>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</si>
  <si>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</si>
  <si>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</si>
  <si>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</si>
  <si>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</si>
  <si>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</si>
  <si>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</si>
  <si>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</si>
  <si>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</si>
  <si>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</si>
  <si>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</si>
  <si>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</si>
  <si>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</si>
  <si>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</si>
  <si>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</si>
  <si>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</si>
  <si>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</si>
  <si>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</si>
  <si>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</si>
  <si>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</si>
  <si>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</si>
  <si>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</si>
  <si>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</si>
  <si>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</si>
  <si>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</si>
  <si>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</si>
  <si>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</si>
  <si>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</si>
  <si>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</si>
  <si>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</si>
  <si>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</si>
  <si>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</si>
  <si>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</si>
  <si>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</si>
  <si>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</si>
  <si>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</si>
  <si>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</si>
  <si>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</si>
  <si>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</si>
  <si>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</si>
  <si>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</si>
  <si>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</si>
  <si>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</si>
  <si>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</si>
  <si>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</si>
  <si>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</si>
  <si>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</si>
  <si>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</si>
  <si>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</si>
  <si>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</si>
  <si>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</si>
  <si>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</si>
  <si>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</si>
  <si>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</si>
  <si>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</si>
  <si>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</si>
  <si>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</si>
  <si>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</si>
  <si>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</si>
  <si>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</si>
  <si>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</si>
  <si>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</si>
  <si>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</si>
  <si>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</si>
  <si>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</si>
  <si>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</si>
  <si>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</si>
  <si>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</si>
  <si>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</si>
  <si>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</si>
  <si>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</si>
  <si>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</si>
  <si>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</si>
  <si>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</si>
  <si>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</si>
  <si>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</si>
  <si>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</si>
  <si>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</si>
  <si>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</si>
  <si>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</si>
  <si>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</si>
  <si>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</si>
  <si>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</si>
  <si>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</si>
  <si>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</si>
  <si>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</si>
  <si>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</si>
  <si>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</si>
  <si>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</si>
  <si>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</si>
  <si>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</si>
  <si>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</si>
  <si>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</si>
  <si>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</si>
  <si>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</si>
  <si>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</si>
  <si>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</si>
  <si>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</si>
  <si>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</si>
  <si>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</si>
  <si>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</si>
  <si>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</si>
  <si>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</si>
  <si>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</si>
  <si>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</si>
  <si>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</si>
  <si>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</si>
  <si>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</si>
  <si>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</si>
  <si>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</si>
  <si>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</si>
  <si>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</si>
  <si>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</si>
  <si>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</si>
  <si>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</si>
  <si>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</si>
  <si>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</si>
  <si>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</si>
  <si>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</si>
  <si>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</si>
  <si>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</si>
  <si>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</si>
  <si>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</si>
  <si>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</si>
  <si>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</si>
  <si>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</si>
  <si>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</si>
  <si>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</si>
  <si>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</si>
  <si>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</si>
  <si>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</si>
  <si>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</si>
  <si>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</si>
  <si>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</si>
  <si>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</si>
  <si>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</si>
  <si>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</si>
  <si>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</si>
  <si>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</si>
  <si>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</si>
  <si>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</si>
  <si>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</si>
  <si>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</si>
  <si>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</si>
  <si>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</si>
  <si>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</si>
  <si>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</si>
  <si>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</si>
  <si>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</si>
  <si>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</si>
  <si>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</si>
  <si>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</si>
  <si>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</si>
  <si>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</si>
  <si>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</si>
  <si>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</si>
  <si>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</si>
  <si>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</si>
  <si>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</si>
  <si>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</si>
  <si>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</si>
  <si>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</si>
  <si>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</si>
  <si>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</si>
  <si>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</si>
  <si>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</si>
  <si>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</si>
  <si>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</si>
  <si>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</si>
  <si>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</si>
  <si>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</si>
  <si>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</si>
  <si>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</si>
  <si>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</si>
  <si>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</si>
  <si>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</si>
  <si>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</si>
  <si>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</si>
  <si>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</si>
  <si>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</si>
  <si>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</si>
  <si>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</si>
  <si>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</si>
  <si>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</si>
  <si>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</si>
  <si>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</si>
  <si>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</si>
  <si>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</si>
  <si>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</si>
  <si>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</si>
  <si>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</si>
  <si>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</si>
  <si>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</si>
  <si>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</si>
  <si>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</si>
  <si>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</si>
  <si>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</si>
  <si>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</si>
  <si>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</si>
  <si>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</si>
  <si>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</si>
  <si>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</si>
  <si>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</si>
  <si>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</si>
  <si>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</si>
  <si>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</si>
  <si>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</si>
  <si>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</si>
  <si>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</si>
  <si>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</si>
  <si>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</si>
  <si>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</si>
  <si>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</si>
  <si>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</si>
  <si>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</si>
  <si>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</si>
  <si>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</si>
  <si>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</si>
  <si>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</si>
  <si>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</si>
  <si>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</si>
  <si>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</si>
  <si>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</si>
  <si>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</si>
  <si>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</si>
  <si>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</si>
  <si>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</si>
  <si>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</si>
  <si>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</si>
  <si>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</si>
  <si>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</si>
  <si>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</si>
  <si>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</si>
  <si>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</si>
  <si>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</si>
  <si>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</si>
  <si>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</si>
  <si>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</si>
  <si>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</si>
  <si>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</si>
  <si>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</si>
  <si>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</si>
  <si>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</si>
  <si>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</si>
  <si>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</si>
  <si>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</si>
  <si>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</si>
  <si>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</si>
  <si>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</si>
  <si>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</si>
  <si>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</si>
  <si>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</si>
  <si>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</si>
  <si>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</si>
  <si>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</si>
  <si>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</si>
  <si>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</si>
  <si>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</si>
  <si>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</si>
  <si>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</si>
  <si>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</si>
  <si>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</si>
  <si>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</si>
  <si>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</si>
  <si>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</si>
  <si>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</si>
  <si>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</si>
  <si>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</si>
  <si>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</si>
  <si>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</si>
  <si>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</si>
  <si>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</si>
  <si>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</si>
  <si>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</si>
  <si>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</si>
  <si>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</si>
  <si>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</si>
  <si>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</si>
  <si>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</si>
  <si>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</si>
  <si>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</si>
  <si>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</si>
  <si>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</si>
  <si>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</si>
  <si>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</si>
  <si>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</si>
  <si>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</si>
  <si>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</si>
  <si>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</si>
  <si>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</si>
  <si>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</si>
  <si>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</si>
  <si>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</si>
  <si>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</si>
  <si>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</si>
  <si>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</si>
  <si>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</si>
  <si>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</si>
  <si>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</si>
  <si>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</si>
  <si>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</si>
  <si>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</si>
  <si>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</si>
  <si>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</si>
  <si>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</si>
  <si>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</si>
  <si>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</si>
  <si>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</si>
  <si>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</si>
  <si>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</si>
  <si>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</si>
  <si>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</si>
  <si>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</si>
  <si>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</si>
  <si>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</si>
  <si>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</si>
  <si>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</si>
  <si>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</si>
  <si>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</si>
  <si>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</si>
  <si>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</si>
  <si>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</si>
  <si>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</si>
  <si>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</si>
  <si>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</si>
  <si>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</si>
  <si>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</si>
  <si>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</si>
  <si>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</si>
  <si>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</si>
  <si>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</si>
  <si>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</si>
  <si>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</si>
  <si>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</si>
  <si>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</si>
  <si>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</si>
  <si>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</si>
  <si>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</si>
  <si>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</si>
  <si>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</si>
  <si>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</si>
  <si>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</si>
  <si>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</si>
  <si>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</si>
  <si>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</si>
  <si>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</si>
  <si>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</si>
  <si>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</si>
  <si>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</si>
  <si>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</si>
  <si>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</si>
  <si>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</si>
  <si>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</si>
  <si>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</si>
  <si>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</si>
  <si>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</si>
  <si>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</si>
  <si>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</si>
  <si>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</si>
  <si>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</si>
  <si>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</si>
  <si>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</si>
  <si>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</si>
  <si>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</si>
  <si>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</si>
  <si>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</si>
  <si>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</si>
  <si>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</si>
  <si>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</si>
  <si>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</si>
  <si>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</si>
  <si>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</si>
  <si>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</si>
  <si>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</si>
  <si>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</si>
  <si>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</si>
  <si>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</si>
  <si>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</si>
  <si>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</si>
  <si>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</si>
  <si>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</si>
  <si>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</si>
  <si>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</si>
  <si>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</si>
  <si>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</si>
  <si>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</si>
  <si>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</si>
  <si>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</si>
  <si>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</si>
  <si>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</si>
  <si>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</si>
  <si>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</si>
  <si>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</si>
  <si>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</si>
  <si>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</si>
  <si>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</si>
  <si>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</si>
  <si>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</si>
  <si>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</si>
  <si>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</si>
  <si>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</si>
  <si>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</si>
  <si>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</si>
  <si>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</si>
  <si>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</si>
  <si>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</si>
  <si>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</si>
  <si>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</si>
  <si>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</si>
  <si>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</si>
  <si>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</si>
  <si>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</si>
  <si>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</si>
  <si>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</si>
  <si>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</si>
  <si>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</si>
  <si>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</si>
  <si>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</si>
  <si>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</si>
  <si>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</si>
  <si>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</si>
  <si>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</si>
  <si>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</si>
  <si>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</si>
  <si>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</si>
  <si>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</si>
  <si>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</si>
  <si>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</si>
  <si>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</si>
  <si>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</si>
  <si>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</si>
  <si>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</si>
  <si>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</si>
  <si>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</si>
  <si>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</si>
  <si>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</si>
  <si>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</si>
  <si>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</si>
  <si>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</si>
  <si>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</si>
  <si>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</si>
  <si>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</si>
  <si>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</si>
  <si>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</si>
  <si>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</si>
  <si>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</si>
  <si>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</si>
  <si>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</si>
  <si>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</si>
  <si>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</si>
  <si>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</si>
  <si>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</si>
  <si>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</si>
  <si>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</si>
  <si>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</si>
  <si>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</si>
  <si>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</si>
  <si>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</si>
  <si>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</si>
  <si>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</si>
  <si>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</si>
  <si>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</si>
  <si>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</si>
  <si>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</si>
  <si>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</si>
  <si>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</si>
  <si>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</si>
  <si>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</si>
  <si>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</si>
  <si>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</si>
  <si>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</si>
  <si>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</si>
  <si>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</si>
  <si>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</si>
  <si>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</si>
  <si>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</si>
  <si>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</si>
  <si>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</si>
  <si>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</si>
  <si>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</si>
  <si>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</si>
  <si>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</si>
  <si>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</si>
  <si>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</si>
  <si>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</si>
  <si>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</si>
  <si>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</si>
  <si>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</si>
  <si>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</si>
  <si>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</si>
  <si>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</si>
  <si>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</si>
  <si>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</si>
  <si>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</si>
  <si>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</si>
  <si>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</si>
  <si>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</si>
  <si>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</si>
  <si>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</si>
  <si>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</si>
  <si>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</si>
  <si>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</si>
  <si>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</si>
  <si>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</si>
  <si>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</si>
  <si>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</si>
  <si>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</si>
  <si>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</si>
  <si>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</si>
  <si>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</si>
  <si>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</si>
  <si>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</si>
  <si>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</si>
  <si>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</si>
  <si>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</si>
  <si>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</si>
  <si>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</si>
  <si>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</si>
  <si>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</si>
  <si>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</si>
  <si>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</si>
  <si>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</si>
  <si>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</si>
  <si>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</si>
  <si>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</si>
  <si>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</si>
  <si>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</si>
  <si>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</si>
  <si>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</si>
  <si>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</si>
  <si>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</si>
  <si>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</si>
  <si>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</si>
  <si>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</si>
  <si>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</si>
  <si>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</si>
  <si>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</si>
  <si>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</si>
  <si>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</si>
  <si>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</si>
  <si>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</si>
  <si>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</si>
  <si>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</si>
  <si>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</si>
  <si>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</si>
  <si>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</si>
  <si>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</si>
  <si>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</si>
  <si>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</si>
  <si>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</si>
  <si>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</si>
  <si>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</si>
  <si>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</si>
  <si>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</si>
  <si>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</si>
  <si>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</si>
  <si>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</si>
  <si>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</si>
  <si>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</si>
  <si>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</si>
  <si>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</si>
  <si>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</si>
  <si>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</si>
  <si>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</si>
  <si>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</si>
  <si>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</si>
  <si>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</si>
  <si>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</si>
  <si>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</si>
  <si>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</si>
  <si>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</si>
  <si>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</si>
  <si>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</si>
  <si>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</si>
  <si>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</si>
  <si>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</si>
  <si>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</si>
  <si>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</si>
  <si>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</si>
  <si>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</si>
  <si>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</si>
  <si>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</si>
  <si>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</si>
  <si>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</si>
  <si>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</si>
  <si>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</si>
  <si>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</si>
  <si>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</si>
  <si>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</si>
  <si>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</si>
  <si>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</si>
  <si>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</si>
  <si>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</si>
  <si>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</si>
  <si>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</si>
  <si>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</si>
  <si>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</si>
  <si>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</si>
  <si>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</si>
  <si>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</si>
  <si>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</si>
  <si>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</si>
  <si>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</si>
  <si>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</si>
  <si>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</si>
  <si>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</si>
  <si>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</si>
  <si>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</si>
  <si>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</si>
  <si>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</si>
  <si>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</si>
  <si>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</si>
  <si>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</si>
  <si>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</si>
  <si>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</si>
  <si>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</si>
  <si>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</si>
  <si>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</si>
  <si>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</si>
  <si>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</si>
  <si>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</si>
  <si>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</si>
  <si>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</si>
  <si>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</si>
  <si>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</si>
  <si>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</si>
  <si>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</si>
  <si>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</si>
  <si>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</si>
  <si>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</si>
  <si>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</si>
  <si>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</si>
  <si>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</si>
  <si>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</si>
  <si>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</si>
  <si>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</si>
  <si>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</si>
  <si>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</si>
  <si>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</si>
  <si>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</si>
  <si>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</si>
  <si>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</si>
  <si>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</si>
  <si>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</si>
  <si>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</si>
  <si>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</si>
  <si>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</si>
  <si>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</si>
  <si>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</si>
  <si>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</si>
  <si>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</si>
  <si>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</si>
  <si>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</si>
  <si>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</si>
  <si>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</si>
  <si>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</si>
  <si>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</si>
  <si>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</si>
  <si>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</si>
  <si>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</si>
  <si>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</si>
  <si>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</si>
  <si>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</si>
  <si>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</si>
  <si>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</si>
  <si>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</si>
  <si>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</si>
  <si>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</si>
  <si>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</si>
  <si>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</si>
  <si>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</si>
  <si>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</si>
  <si>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</si>
  <si>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</si>
  <si>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</si>
  <si>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</si>
  <si>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</si>
  <si>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</si>
  <si>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</si>
  <si>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</si>
  <si>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</si>
  <si>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</si>
  <si>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</si>
  <si>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</si>
  <si>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</si>
  <si>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</si>
  <si>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</si>
  <si>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</si>
  <si>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</si>
  <si>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</si>
  <si>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</si>
  <si>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</si>
  <si>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</si>
  <si>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</si>
  <si>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</si>
  <si>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</si>
  <si>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</si>
  <si>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</si>
  <si>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</si>
  <si>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</si>
  <si>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</si>
  <si>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</si>
  <si>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</si>
  <si>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</si>
  <si>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</si>
  <si>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</si>
  <si>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</si>
  <si>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</si>
  <si>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</si>
  <si>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</si>
  <si>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</si>
  <si>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</si>
  <si>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</si>
  <si>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</si>
  <si>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</si>
  <si>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</si>
  <si>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</si>
  <si>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</si>
  <si>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</si>
  <si>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</si>
  <si>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</si>
  <si>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</si>
  <si>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</si>
  <si>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</si>
  <si>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</si>
  <si>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</si>
  <si>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</si>
  <si>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</si>
  <si>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</si>
  <si>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</si>
  <si>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</si>
  <si>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</si>
  <si>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</si>
  <si>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</si>
  <si>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</si>
  <si>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</si>
  <si>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</si>
  <si>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</si>
  <si>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</si>
  <si>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</si>
  <si>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</si>
  <si>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</si>
  <si>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</si>
  <si>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</si>
  <si>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</si>
  <si>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</si>
  <si>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</si>
  <si>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</si>
  <si>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</si>
  <si>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</si>
  <si>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</si>
  <si>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</si>
  <si>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</si>
  <si>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</si>
  <si>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</si>
  <si>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</si>
  <si>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</si>
  <si>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</si>
  <si>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</si>
  <si>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</si>
  <si>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</si>
  <si>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</si>
  <si>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</si>
  <si>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</si>
  <si>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</si>
  <si>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</si>
  <si>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</si>
  <si>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</si>
  <si>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</si>
  <si>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</si>
  <si>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</si>
  <si>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</si>
  <si>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</si>
  <si>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</si>
  <si>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</si>
  <si>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</si>
  <si>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</si>
  <si>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</si>
  <si>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</si>
  <si>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</si>
  <si>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</si>
  <si>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</si>
  <si>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</si>
  <si>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</si>
  <si>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</si>
  <si>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</si>
  <si>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</si>
  <si>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</si>
  <si>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</si>
  <si>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</si>
  <si>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</si>
  <si>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</si>
  <si>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</si>
  <si>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</si>
  <si>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</si>
  <si>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</si>
  <si>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</si>
  <si>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</si>
  <si>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</si>
  <si>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</si>
  <si>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</si>
  <si>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</si>
  <si>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</si>
  <si>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</si>
  <si>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</si>
  <si>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</si>
  <si>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</si>
  <si>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</si>
  <si>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</si>
  <si>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</si>
  <si>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</si>
  <si>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</si>
  <si>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</si>
  <si>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</si>
  <si>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</si>
  <si>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</si>
  <si>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</si>
  <si>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</si>
  <si>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</si>
  <si>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</si>
  <si>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</si>
  <si>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</si>
  <si>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</si>
  <si>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</si>
  <si>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</si>
  <si>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</si>
  <si>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</si>
  <si>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</si>
  <si>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</si>
  <si>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</si>
  <si>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</si>
  <si>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</si>
  <si>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</si>
  <si>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</si>
  <si>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</si>
  <si>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</si>
  <si>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</si>
  <si>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</si>
  <si>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</si>
  <si>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</si>
  <si>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</si>
  <si>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</si>
  <si>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</si>
  <si>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</si>
  <si>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</si>
  <si>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</si>
  <si>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</si>
  <si>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</si>
  <si>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</si>
  <si>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</si>
  <si>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</si>
  <si>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</si>
  <si>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</si>
  <si>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</si>
  <si>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</si>
  <si>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</si>
  <si>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</si>
  <si>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</si>
  <si>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</si>
  <si>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</si>
  <si>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</si>
  <si>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</si>
  <si>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</si>
  <si>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</si>
  <si>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</si>
  <si>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</si>
  <si>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</si>
  <si>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</si>
  <si>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</si>
  <si>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</si>
  <si>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</si>
  <si>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</si>
  <si>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</si>
  <si>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</si>
  <si>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</si>
  <si>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</si>
  <si>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</si>
  <si>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</si>
  <si>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</si>
  <si>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</si>
  <si>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</si>
  <si>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</si>
  <si>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</si>
  <si>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</si>
  <si>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</si>
  <si>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</si>
  <si>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</si>
  <si>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</si>
  <si>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</si>
  <si>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</si>
  <si>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</si>
  <si>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</si>
  <si>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</si>
  <si>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</si>
  <si>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</si>
  <si>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</si>
  <si>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</si>
  <si>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</si>
  <si>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</si>
  <si>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</si>
  <si>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</si>
  <si>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</si>
  <si>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</si>
  <si>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</si>
  <si>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</si>
  <si>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</si>
  <si>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</si>
  <si>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</si>
  <si>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</si>
  <si>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</si>
  <si>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</si>
  <si>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</si>
  <si>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</si>
  <si>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</si>
  <si>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</si>
  <si>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</si>
  <si>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</si>
  <si>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</si>
  <si>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</si>
  <si>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</si>
  <si>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</si>
  <si>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</si>
  <si>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</si>
  <si>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</si>
  <si>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</si>
  <si>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</si>
  <si>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</si>
  <si>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</si>
  <si>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</si>
  <si>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</si>
  <si>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</si>
  <si>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</si>
  <si>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</si>
  <si>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</si>
  <si>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</si>
  <si>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</si>
  <si>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</si>
  <si>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</si>
  <si>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</si>
  <si>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</si>
  <si>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</si>
  <si>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</si>
  <si>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</si>
  <si>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</si>
  <si>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</si>
  <si>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</si>
  <si>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</si>
  <si>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</si>
  <si>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</si>
  <si>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</si>
  <si>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</si>
  <si>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</si>
  <si>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</si>
  <si>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</si>
  <si>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</si>
  <si>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</si>
  <si>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</si>
  <si>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</si>
  <si>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</si>
  <si>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</si>
  <si>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</si>
  <si>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</si>
  <si>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</si>
  <si>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</si>
  <si>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</si>
  <si>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</si>
  <si>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</si>
  <si>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</si>
  <si>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</si>
  <si>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</si>
  <si>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</si>
  <si>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</si>
  <si>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</si>
  <si>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</si>
  <si>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</si>
  <si>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</si>
  <si>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</si>
  <si>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</si>
  <si>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</si>
  <si>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</si>
  <si>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</si>
  <si>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</si>
  <si>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</si>
  <si>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</si>
  <si>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</si>
  <si>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</si>
  <si>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</si>
  <si>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</si>
  <si>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</si>
  <si>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</si>
  <si>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</si>
  <si>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</si>
  <si>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</si>
  <si>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</si>
  <si>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</si>
  <si>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</si>
  <si>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</si>
  <si>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</si>
  <si>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</si>
  <si>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</si>
  <si>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</si>
  <si>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</si>
  <si>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</si>
  <si>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</si>
  <si>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</si>
  <si>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</si>
  <si>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</si>
  <si>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</si>
  <si>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</si>
  <si>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</si>
  <si>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</si>
  <si>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</si>
  <si>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</si>
  <si>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</si>
  <si>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</si>
  <si>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</si>
  <si>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</si>
  <si>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</si>
  <si>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</si>
  <si>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</si>
  <si>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</si>
  <si>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</si>
  <si>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</si>
  <si>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</si>
  <si>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</si>
  <si>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</si>
  <si>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</si>
  <si>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</si>
  <si>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</si>
  <si>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</si>
  <si>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</si>
  <si>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</si>
  <si>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</si>
  <si>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</si>
  <si>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</si>
  <si>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</si>
  <si>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</si>
  <si>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</si>
  <si>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</si>
  <si>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</si>
  <si>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</si>
  <si>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</si>
  <si>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</si>
  <si>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</si>
  <si>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</si>
  <si>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</si>
  <si>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</si>
  <si>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</si>
  <si>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</si>
  <si>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</si>
  <si>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</si>
  <si>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</si>
  <si>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</si>
  <si>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</si>
  <si>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</si>
  <si>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</si>
  <si>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</si>
  <si>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</si>
  <si>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</si>
  <si>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</si>
  <si>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</si>
  <si>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</si>
  <si>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</si>
  <si>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</si>
  <si>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</si>
  <si>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</si>
  <si>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</si>
  <si>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</si>
  <si>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</si>
  <si>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</si>
  <si>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</si>
  <si>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</si>
  <si>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</si>
  <si>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</si>
  <si>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</si>
  <si>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</si>
  <si>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</si>
  <si>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</si>
  <si>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</si>
  <si>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</si>
  <si>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</si>
  <si>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</si>
  <si>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</si>
  <si>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</si>
  <si>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</si>
  <si>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</si>
  <si>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</si>
  <si>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</si>
  <si>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</si>
  <si>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</si>
  <si>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</si>
  <si>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</si>
  <si>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</si>
  <si>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</si>
  <si>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</si>
  <si>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</si>
  <si>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</si>
  <si>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</si>
  <si>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</si>
  <si>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</si>
  <si>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</si>
  <si>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</si>
  <si>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</si>
  <si>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</si>
  <si>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</si>
  <si>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</si>
  <si>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</si>
  <si>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</si>
  <si>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</si>
  <si>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</si>
  <si>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</si>
  <si>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</si>
  <si>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</si>
  <si>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</si>
  <si>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</si>
  <si>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</si>
  <si>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</si>
  <si>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</si>
  <si>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</si>
  <si>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</si>
  <si>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</si>
  <si>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</si>
  <si>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</si>
  <si>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</si>
  <si>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</si>
  <si>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</si>
  <si>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</si>
  <si>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</si>
  <si>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</si>
  <si>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</si>
  <si>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</si>
  <si>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</si>
  <si>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</si>
  <si>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</si>
  <si>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</si>
  <si>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</si>
  <si>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</si>
  <si>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</si>
  <si>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</si>
  <si>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</si>
  <si>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</si>
  <si>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</si>
  <si>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</si>
  <si>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</si>
  <si>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</si>
  <si>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</si>
  <si>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</si>
  <si>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</si>
  <si>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</si>
  <si>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</si>
  <si>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</si>
  <si>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</si>
  <si>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</si>
  <si>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</si>
  <si>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</si>
  <si>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</si>
  <si>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</si>
  <si>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</si>
  <si>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</si>
  <si>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</si>
  <si>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</si>
  <si>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</si>
  <si>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</si>
  <si>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</si>
  <si>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</si>
  <si>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</si>
  <si>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</si>
  <si>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</si>
  <si>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</si>
  <si>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</si>
  <si>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</si>
  <si>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</si>
  <si>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</si>
  <si>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</si>
  <si>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</si>
  <si>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</si>
  <si>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</si>
  <si>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</si>
  <si>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</si>
  <si>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</si>
  <si>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</si>
  <si>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</si>
  <si>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</si>
  <si>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</si>
  <si>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</si>
  <si>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</si>
  <si>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</si>
  <si>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</si>
  <si>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</si>
  <si>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</si>
  <si>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</si>
  <si>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</si>
  <si>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</si>
  <si>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</si>
  <si>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</si>
  <si>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</si>
  <si>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</si>
  <si>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</si>
  <si>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</si>
  <si>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</si>
  <si>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</si>
  <si>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</si>
  <si>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</si>
  <si>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</si>
  <si>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</si>
  <si>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</si>
  <si>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</si>
  <si>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</si>
  <si>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</si>
  <si>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</si>
  <si>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</si>
  <si>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</si>
  <si>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</si>
  <si>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</si>
  <si>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</si>
  <si>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</si>
  <si>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</si>
  <si>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</si>
  <si>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</si>
  <si>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</si>
  <si>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</si>
  <si>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</si>
  <si>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</si>
  <si>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</si>
  <si>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</si>
  <si>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</si>
  <si>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</si>
  <si>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</si>
  <si>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</si>
  <si>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</si>
  <si>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</si>
  <si>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</si>
  <si>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</si>
  <si>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</si>
  <si>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</si>
  <si>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</si>
  <si>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</si>
  <si>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</si>
  <si>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</si>
  <si>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</si>
  <si>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</si>
  <si>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</si>
  <si>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</si>
  <si>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</si>
  <si>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</si>
  <si>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</si>
  <si>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</si>
  <si>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</si>
  <si>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</si>
  <si>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</si>
  <si>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</si>
  <si>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</si>
  <si>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</si>
  <si>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</si>
  <si>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</si>
  <si>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</si>
  <si>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</si>
  <si>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</si>
  <si>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</si>
  <si>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</si>
  <si>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</si>
  <si>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</si>
  <si>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</si>
  <si>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</si>
  <si>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</si>
  <si>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</si>
  <si>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</si>
  <si>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</si>
  <si>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</si>
  <si>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</si>
  <si>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</si>
  <si>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</si>
  <si>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</si>
  <si>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</si>
  <si>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</si>
  <si>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</si>
  <si>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</si>
  <si>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</si>
  <si>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</si>
  <si>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</si>
  <si>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</si>
  <si>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</si>
  <si>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</si>
  <si>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</si>
  <si>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</si>
  <si>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</si>
  <si>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</si>
  <si>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</si>
  <si>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</si>
  <si>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</si>
  <si>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</si>
  <si>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</si>
  <si>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</si>
  <si>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</si>
  <si>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</si>
  <si>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</si>
  <si>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</si>
  <si>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</si>
  <si>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</si>
  <si>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</si>
  <si>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</si>
  <si>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</si>
  <si>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</si>
  <si>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</si>
  <si>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</si>
  <si>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</si>
  <si>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</si>
  <si>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</si>
  <si>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</si>
  <si>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</si>
  <si>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</si>
  <si>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</si>
  <si>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</si>
  <si>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</si>
  <si>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</si>
  <si>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</si>
  <si>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</si>
  <si>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</si>
  <si>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</si>
  <si>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</si>
  <si>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</si>
  <si>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</si>
  <si>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</si>
  <si>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</si>
  <si>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</si>
  <si>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</si>
  <si>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</si>
  <si>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</si>
  <si>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</si>
  <si>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</si>
  <si>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</si>
  <si>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</si>
  <si>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</si>
  <si>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</si>
  <si>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</si>
  <si>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</si>
  <si>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</si>
  <si>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</si>
  <si>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</si>
  <si>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</si>
  <si>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</si>
  <si>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</si>
  <si>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</si>
  <si>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</si>
  <si>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</si>
  <si>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</si>
  <si>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</si>
  <si>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</si>
  <si>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</si>
  <si>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</si>
  <si>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</si>
  <si>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</si>
  <si>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</si>
  <si>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</si>
  <si>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</si>
  <si>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</si>
  <si>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</si>
  <si>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</si>
  <si>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</si>
  <si>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</si>
  <si>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</si>
  <si>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</si>
  <si>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</si>
  <si>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</si>
  <si>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</si>
  <si>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</si>
  <si>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</si>
  <si>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</si>
  <si>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</si>
  <si>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</si>
  <si>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</si>
  <si>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</si>
  <si>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</si>
  <si>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</si>
  <si>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</si>
  <si>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</si>
  <si>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</si>
  <si>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</si>
  <si>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</si>
  <si>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</si>
  <si>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</si>
  <si>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</si>
  <si>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</si>
  <si>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</si>
  <si>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</si>
  <si>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</si>
  <si>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</si>
  <si>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</si>
  <si>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</si>
  <si>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</si>
  <si>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</si>
  <si>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</si>
  <si>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</si>
  <si>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</si>
  <si>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</si>
  <si>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</si>
  <si>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</si>
  <si>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</si>
  <si>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</si>
  <si>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</si>
  <si>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</si>
  <si>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</si>
  <si>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</si>
  <si>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</si>
  <si>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</si>
  <si>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</si>
  <si>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</si>
  <si>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</si>
  <si>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</si>
  <si>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</si>
  <si>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</si>
  <si>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</si>
  <si>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</si>
  <si>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</si>
  <si>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</si>
  <si>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</si>
  <si>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</si>
  <si>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</si>
  <si>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</si>
  <si>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</si>
  <si>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</si>
  <si>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</si>
  <si>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</si>
  <si>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</si>
  <si>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</si>
  <si>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</si>
  <si>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</si>
  <si>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</si>
  <si>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</si>
  <si>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</si>
  <si>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</si>
  <si>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</si>
  <si>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</si>
  <si>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</si>
  <si>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</si>
  <si>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</si>
  <si>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</si>
  <si>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</si>
  <si>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</si>
  <si>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</si>
  <si>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</si>
  <si>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</si>
  <si>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</si>
  <si>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</si>
  <si>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</si>
  <si>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</si>
  <si>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</si>
  <si>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</si>
  <si>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</si>
  <si>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</si>
  <si>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</si>
  <si>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</si>
  <si>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</si>
  <si>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</si>
  <si>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</si>
  <si>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</si>
  <si>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</si>
  <si>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</si>
  <si>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</si>
  <si>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</si>
  <si>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</si>
  <si>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</si>
  <si>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</si>
  <si>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</si>
  <si>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</si>
  <si>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</si>
  <si>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</si>
  <si>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</si>
  <si>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</si>
  <si>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</si>
  <si>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</si>
  <si>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</si>
  <si>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</si>
  <si>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</si>
  <si>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</si>
  <si>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</si>
  <si>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</si>
  <si>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</si>
  <si>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</si>
  <si>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</si>
  <si>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</si>
  <si>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</si>
  <si>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</si>
  <si>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</si>
  <si>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</si>
  <si>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</si>
  <si>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</si>
  <si>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</si>
  <si>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</si>
  <si>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</si>
  <si>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</si>
  <si>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</si>
  <si>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</si>
  <si>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</si>
  <si>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</si>
  <si>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</si>
  <si>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</si>
  <si>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</si>
  <si>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</si>
  <si>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</si>
  <si>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</si>
  <si>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</si>
  <si>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</si>
  <si>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</si>
  <si>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</si>
  <si>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</si>
  <si>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</si>
  <si>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</si>
  <si>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</si>
  <si>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</si>
  <si>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</si>
  <si>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</si>
  <si>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</si>
  <si>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</si>
  <si>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</si>
  <si>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</si>
  <si>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</si>
  <si>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</si>
  <si>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</si>
  <si>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</si>
  <si>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</si>
  <si>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</si>
  <si>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</si>
  <si>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</si>
  <si>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</si>
  <si>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</si>
  <si>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</si>
  <si>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</si>
  <si>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</si>
  <si>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</si>
  <si>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</si>
  <si>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</si>
  <si>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</si>
  <si>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</si>
  <si>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</si>
  <si>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</si>
  <si>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</si>
  <si>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</si>
  <si>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</si>
  <si>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</si>
  <si>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</si>
  <si>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</si>
  <si>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</si>
  <si>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</si>
  <si>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</si>
  <si>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</si>
  <si>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</si>
  <si>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</si>
  <si>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</si>
  <si>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</si>
  <si>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</si>
  <si>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</si>
  <si>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</si>
  <si>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</si>
  <si>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</si>
  <si>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</si>
  <si>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</si>
  <si>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</si>
  <si>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</si>
  <si>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</si>
  <si>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</si>
  <si>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</si>
  <si>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</si>
  <si>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</si>
  <si>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</si>
  <si>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</si>
  <si>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</si>
  <si>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</si>
  <si>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</si>
  <si>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</si>
  <si>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</si>
  <si>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</si>
  <si>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</si>
  <si>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</si>
  <si>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</si>
  <si>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</si>
  <si>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</si>
  <si>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</si>
  <si>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</si>
  <si>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</si>
  <si>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</si>
  <si>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</si>
  <si>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</si>
  <si>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</si>
  <si>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</si>
  <si>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</si>
  <si>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</si>
  <si>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</si>
  <si>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</si>
  <si>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</si>
  <si>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</si>
  <si>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</si>
  <si>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</si>
  <si>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</si>
  <si>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</si>
  <si>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</si>
  <si>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</si>
  <si>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</si>
  <si>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</si>
  <si>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</si>
  <si>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</si>
  <si>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</si>
  <si>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</si>
  <si>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</si>
  <si>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</si>
  <si>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</si>
  <si>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</si>
  <si>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</si>
  <si>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</si>
  <si>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</si>
  <si>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</si>
  <si>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</si>
  <si>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</si>
  <si>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</si>
  <si>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</si>
  <si>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</si>
  <si>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</si>
  <si>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</si>
  <si>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</si>
  <si>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</si>
  <si>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</si>
  <si>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</si>
  <si>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</si>
  <si>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</si>
  <si>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</si>
  <si>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</si>
  <si>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</si>
  <si>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</si>
  <si>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</si>
  <si>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</si>
  <si>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</si>
  <si>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</si>
  <si>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</si>
  <si>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</si>
  <si>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</si>
  <si>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</si>
  <si>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</si>
  <si>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</si>
  <si>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</si>
  <si>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</si>
  <si>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</si>
  <si>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</si>
  <si>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</si>
  <si>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</si>
  <si>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</si>
  <si>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</si>
  <si>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</si>
  <si>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</si>
  <si>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</si>
  <si>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</si>
  <si>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</si>
  <si>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</si>
  <si>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</si>
  <si>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</si>
  <si>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</si>
  <si>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</si>
  <si>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</si>
  <si>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</si>
  <si>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</si>
  <si>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</si>
  <si>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</si>
  <si>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</si>
  <si>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</si>
  <si>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</si>
  <si>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</si>
  <si>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</si>
  <si>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</si>
  <si>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</si>
  <si>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</si>
  <si>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</si>
  <si>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</si>
  <si>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</si>
  <si>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</si>
  <si>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</si>
  <si>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</si>
  <si>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</si>
  <si>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</si>
  <si>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</si>
  <si>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</si>
  <si>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</si>
  <si>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</si>
  <si>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</si>
  <si>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</si>
  <si>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</si>
  <si>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</si>
  <si>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</si>
  <si>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</si>
  <si>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</si>
  <si>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</si>
  <si>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</si>
  <si>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</si>
  <si>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</si>
  <si>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</si>
  <si>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</si>
  <si>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</si>
  <si>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</si>
  <si>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</si>
  <si>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</si>
  <si>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</si>
  <si>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</si>
  <si>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</si>
  <si>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</si>
  <si>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</si>
  <si>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</si>
  <si>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</si>
  <si>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</si>
  <si>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</si>
  <si>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</si>
  <si>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</si>
  <si>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</si>
  <si>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</si>
  <si>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</si>
  <si>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</si>
  <si>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</si>
  <si>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</si>
  <si>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</si>
  <si>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</si>
  <si>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</si>
  <si>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</si>
  <si>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</si>
  <si>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</si>
  <si>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</si>
  <si>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</si>
  <si>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</si>
  <si>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</si>
  <si>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</si>
  <si>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</si>
  <si>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</si>
  <si>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</si>
  <si>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</si>
  <si>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</si>
  <si>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</si>
  <si>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</si>
  <si>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</si>
  <si>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</si>
  <si>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</si>
  <si>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</si>
  <si>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</si>
  <si>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</si>
  <si>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</si>
  <si>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</si>
  <si>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</si>
  <si>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</si>
  <si>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</si>
  <si>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</si>
  <si>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</si>
  <si>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</si>
  <si>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</si>
  <si>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</si>
  <si>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</si>
  <si>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</si>
  <si>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</si>
  <si>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</si>
  <si>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</si>
  <si>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</si>
  <si>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</si>
  <si>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</si>
  <si>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</si>
  <si>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</si>
  <si>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</si>
  <si>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</si>
  <si>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</si>
  <si>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</si>
  <si>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</si>
  <si>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</si>
  <si>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</si>
  <si>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</si>
  <si>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</si>
  <si>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</si>
  <si>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</si>
  <si>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</si>
  <si>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</si>
  <si>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</si>
  <si>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</si>
  <si>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</si>
  <si>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</si>
  <si>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</si>
  <si>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</si>
  <si>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</si>
  <si>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</si>
  <si>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</si>
  <si>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</si>
  <si>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</si>
  <si>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</si>
  <si>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</si>
  <si>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</si>
  <si>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</si>
  <si>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</si>
  <si>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</si>
  <si>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</si>
  <si>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</si>
  <si>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</si>
  <si>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</si>
  <si>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</si>
  <si>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</si>
  <si>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</si>
  <si>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</si>
  <si>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</si>
  <si>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</si>
  <si>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</si>
  <si>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</si>
  <si>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</si>
  <si>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</si>
  <si>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</si>
  <si>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</si>
  <si>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</si>
  <si>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</si>
  <si>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</si>
  <si>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</si>
  <si>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</si>
  <si>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</si>
  <si>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</si>
  <si>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</si>
  <si>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</si>
  <si>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</si>
  <si>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</si>
  <si>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</si>
  <si>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</si>
  <si>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</si>
  <si>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</si>
  <si>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</si>
  <si>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</si>
  <si>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</si>
  <si>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</si>
  <si>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</si>
  <si>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</si>
  <si>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</si>
  <si>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</si>
  <si>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</si>
  <si>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</si>
  <si>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</si>
  <si>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</si>
  <si>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</si>
  <si>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</si>
  <si>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</si>
  <si>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</si>
  <si>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</si>
  <si>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</si>
  <si>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</si>
  <si>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</si>
  <si>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</si>
  <si>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</si>
  <si>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</si>
  <si>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</si>
  <si>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</si>
  <si>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</si>
  <si>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</si>
  <si>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</si>
  <si>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</si>
  <si>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</si>
  <si>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</si>
  <si>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</si>
  <si>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</si>
  <si>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</si>
  <si>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</si>
  <si>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</si>
  <si>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</si>
  <si>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</si>
  <si>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</si>
  <si>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</si>
  <si>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</si>
  <si>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</si>
  <si>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</si>
  <si>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</si>
  <si>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</si>
  <si>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</si>
  <si>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</si>
  <si>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</si>
  <si>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</si>
  <si>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</si>
  <si>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</si>
  <si>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</si>
  <si>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</si>
  <si>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</si>
  <si>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</si>
  <si>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</si>
  <si>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</si>
  <si>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</si>
  <si>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</si>
  <si>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</si>
  <si>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</si>
  <si>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</si>
  <si>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</si>
  <si>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</si>
  <si>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</si>
  <si>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</si>
  <si>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</si>
  <si>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</si>
  <si>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</si>
  <si>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</si>
  <si>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</si>
  <si>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</si>
  <si>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</si>
  <si>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</si>
  <si>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</si>
  <si>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</si>
  <si>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</si>
  <si>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</si>
  <si>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</si>
  <si>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</si>
  <si>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</si>
  <si>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</si>
  <si>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</si>
  <si>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</si>
  <si>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</si>
  <si>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</si>
  <si>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</si>
  <si>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</si>
  <si>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</si>
  <si>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</si>
  <si>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</si>
  <si>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</si>
  <si>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</si>
  <si>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</si>
  <si>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</si>
  <si>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</si>
  <si>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</si>
  <si>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</si>
  <si>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</si>
  <si>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</si>
  <si>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</si>
  <si>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</si>
  <si>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</si>
  <si>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</si>
  <si>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</si>
  <si>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</si>
  <si>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</si>
  <si>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</si>
  <si>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</si>
  <si>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</si>
  <si>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</si>
  <si>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</si>
  <si>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</si>
  <si>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</si>
  <si>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</si>
  <si>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</si>
  <si>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</si>
  <si>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</si>
  <si>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</si>
  <si>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</si>
  <si>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</si>
  <si>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</si>
  <si>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</si>
  <si>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</si>
  <si>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</si>
  <si>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</si>
  <si>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</si>
  <si>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</si>
  <si>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</si>
  <si>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</si>
  <si>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</si>
  <si>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</si>
  <si>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</si>
  <si>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</si>
  <si>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</si>
  <si>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</si>
  <si>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</si>
  <si>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</si>
  <si>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</si>
  <si>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</si>
  <si>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</si>
  <si>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</si>
  <si>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</si>
  <si>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</si>
  <si>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</si>
  <si>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</si>
  <si>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</si>
  <si>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</si>
  <si>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</si>
  <si>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</si>
  <si>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</si>
  <si>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</si>
  <si>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</si>
  <si>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</si>
  <si>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</si>
  <si>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</si>
  <si>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</si>
  <si>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</si>
  <si>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</si>
  <si>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</si>
  <si>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</si>
  <si>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</si>
  <si>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</si>
  <si>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</si>
  <si>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</si>
  <si>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</si>
  <si>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</si>
  <si>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</si>
  <si>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</si>
  <si>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</si>
  <si>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</si>
  <si>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</si>
  <si>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</si>
  <si>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</si>
  <si>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</si>
  <si>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</si>
  <si>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</si>
  <si>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</si>
  <si>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</si>
  <si>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</si>
  <si>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</si>
  <si>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</si>
  <si>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</si>
  <si>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</si>
  <si>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</si>
  <si>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</si>
  <si>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</si>
  <si>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</si>
  <si>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</si>
  <si>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</si>
  <si>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</si>
  <si>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</si>
  <si>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</si>
  <si>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</si>
  <si>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</si>
  <si>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</si>
  <si>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</si>
  <si>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</si>
  <si>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</si>
  <si>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</si>
  <si>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</si>
  <si>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</si>
  <si>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</si>
  <si>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</si>
  <si>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</si>
  <si>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</si>
  <si>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</si>
  <si>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</si>
  <si>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</si>
  <si>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</si>
  <si>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</si>
  <si>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</si>
  <si>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</si>
  <si>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</si>
  <si>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</si>
  <si>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</si>
  <si>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</si>
  <si>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</si>
  <si>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</si>
  <si>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</si>
  <si>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</si>
  <si>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</si>
  <si>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</si>
  <si>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</si>
  <si>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</si>
  <si>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</si>
  <si>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</si>
  <si>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</si>
  <si>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</si>
  <si>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</si>
  <si>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</si>
  <si>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</si>
  <si>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</si>
  <si>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</si>
  <si>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</si>
  <si>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</si>
  <si>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</si>
  <si>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</si>
  <si>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</si>
  <si>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</si>
  <si>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</si>
  <si>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</si>
  <si>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</si>
  <si>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</si>
  <si>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</si>
  <si>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</si>
  <si>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</si>
  <si>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</si>
  <si>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</si>
  <si>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</si>
  <si>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</si>
  <si>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</si>
  <si>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</si>
  <si>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</si>
  <si>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</si>
  <si>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</si>
  <si>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</si>
  <si>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</si>
  <si>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</si>
  <si>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</si>
  <si>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</si>
  <si>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</si>
  <si>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</si>
  <si>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</si>
  <si>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</si>
  <si>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</si>
  <si>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</si>
  <si>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</si>
  <si>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</si>
  <si>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</si>
  <si>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</si>
  <si>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</si>
  <si>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</si>
  <si>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</si>
  <si>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</si>
  <si>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</si>
  <si>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</si>
  <si>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</si>
  <si>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</si>
  <si>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</si>
  <si>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</si>
  <si>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</si>
  <si>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</si>
  <si>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</si>
  <si>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</si>
  <si>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</si>
  <si>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</si>
  <si>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</si>
  <si>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</si>
  <si>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</si>
  <si>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</si>
  <si>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</si>
  <si>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</si>
  <si>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</si>
  <si>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</si>
  <si>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</si>
  <si>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</si>
  <si>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</si>
  <si>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</si>
  <si>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</si>
  <si>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</si>
  <si>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</si>
  <si>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</si>
  <si>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</si>
  <si>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</si>
  <si>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</si>
  <si>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</si>
  <si>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</si>
  <si>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</si>
  <si>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</si>
  <si>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</si>
  <si>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</si>
  <si>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</si>
  <si>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</si>
  <si>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</si>
  <si>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</si>
  <si>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</si>
  <si>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</si>
  <si>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</si>
  <si>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</si>
  <si>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</si>
  <si>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</si>
  <si>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</si>
  <si>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</si>
  <si>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</si>
  <si>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</si>
  <si>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</si>
  <si>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</si>
  <si>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</si>
  <si>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</si>
  <si>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</si>
  <si>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</si>
  <si>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</si>
  <si>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</si>
  <si>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</si>
  <si>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</si>
  <si>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</si>
  <si>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</si>
  <si>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</si>
  <si>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</si>
  <si>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</si>
  <si>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</si>
  <si>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</si>
  <si>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</si>
  <si>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</si>
  <si>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</si>
  <si>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</si>
  <si>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</si>
  <si>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</si>
  <si>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</si>
  <si>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</si>
  <si>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</si>
  <si>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</si>
  <si>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</si>
  <si>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</si>
  <si>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</si>
  <si>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</si>
  <si>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</si>
  <si>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</si>
  <si>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</si>
  <si>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</si>
  <si>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</si>
  <si>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</si>
  <si>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</si>
  <si>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</si>
  <si>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</si>
  <si>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</si>
  <si>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</si>
  <si>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</si>
  <si>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</si>
  <si>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</si>
  <si>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</si>
  <si>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</si>
  <si>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</si>
  <si>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</si>
  <si>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</si>
  <si>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</si>
  <si>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</si>
  <si>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</si>
  <si>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</si>
  <si>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</si>
  <si>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</si>
  <si>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</si>
  <si>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</si>
  <si>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</si>
  <si>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</si>
  <si>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</si>
  <si>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</si>
  <si>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</si>
  <si>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</si>
  <si>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</si>
  <si>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</si>
  <si>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</si>
  <si>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</si>
  <si>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</si>
  <si>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</si>
  <si>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</si>
  <si>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</si>
  <si>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</si>
  <si>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</si>
  <si>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</si>
  <si>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</si>
  <si>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</si>
  <si>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</si>
  <si>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</si>
  <si>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</si>
  <si>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</si>
  <si>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</si>
  <si>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</si>
  <si>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</si>
  <si>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</si>
  <si>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</si>
  <si>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</si>
  <si>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</si>
  <si>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</si>
  <si>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</si>
  <si>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</si>
  <si>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</si>
  <si>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</si>
  <si>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</si>
  <si>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</si>
  <si>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</si>
  <si>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</si>
  <si>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</si>
  <si>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</si>
  <si>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</si>
  <si>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</si>
  <si>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</si>
  <si>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</si>
  <si>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</si>
  <si>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</si>
  <si>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</si>
  <si>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</si>
  <si>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</si>
  <si>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</si>
  <si>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</si>
  <si>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</si>
  <si>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</si>
  <si>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</si>
  <si>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</si>
  <si>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</si>
  <si>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</si>
  <si>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</si>
  <si>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</si>
  <si>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</si>
  <si>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</si>
  <si>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</si>
  <si>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</si>
  <si>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</si>
  <si>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</si>
  <si>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</si>
  <si>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</si>
  <si>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</si>
  <si>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</si>
  <si>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</si>
  <si>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</si>
  <si>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</si>
  <si>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</si>
  <si>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</si>
  <si>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</si>
  <si>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</si>
  <si>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</si>
  <si>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</si>
  <si>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</si>
  <si>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</si>
  <si>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</si>
  <si>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</si>
  <si>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</si>
  <si>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</si>
  <si>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</si>
  <si>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</si>
  <si>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</si>
  <si>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</si>
  <si>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</si>
  <si>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</si>
  <si>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</si>
  <si>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</si>
  <si>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</si>
  <si>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</si>
  <si>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</si>
  <si>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</si>
  <si>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</si>
  <si>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</si>
  <si>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</si>
  <si>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</si>
  <si>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</si>
  <si>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</si>
  <si>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</si>
  <si>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</si>
  <si>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</si>
  <si>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</si>
  <si>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</si>
  <si>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</si>
  <si>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</si>
  <si>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</si>
  <si>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</si>
  <si>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</si>
  <si>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</si>
  <si>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</si>
  <si>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</si>
  <si>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</si>
  <si>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</si>
  <si>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</si>
  <si>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</si>
  <si>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</si>
  <si>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</si>
  <si>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</si>
  <si>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</si>
  <si>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</si>
  <si>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</si>
  <si>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</si>
  <si>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</si>
  <si>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</si>
  <si>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</si>
  <si>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</si>
  <si>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</si>
  <si>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</si>
  <si>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</si>
  <si>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</si>
  <si>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</si>
  <si>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</si>
  <si>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</si>
  <si>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</si>
  <si>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</si>
  <si>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</si>
  <si>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</si>
  <si>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</si>
  <si>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</si>
  <si>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</si>
  <si>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</si>
  <si>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</si>
  <si>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</si>
  <si>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</si>
  <si>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</si>
  <si>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</si>
  <si>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</si>
  <si>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</si>
  <si>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</si>
  <si>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</si>
  <si>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</si>
  <si>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</si>
  <si>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</si>
  <si>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</si>
  <si>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</si>
  <si>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</si>
  <si>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</si>
  <si>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</si>
  <si>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</si>
  <si>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</si>
  <si>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</si>
  <si>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</si>
  <si>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</si>
  <si>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</si>
  <si>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</si>
  <si>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</si>
  <si>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</si>
  <si>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</si>
  <si>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</si>
  <si>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</si>
  <si>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</si>
  <si>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</si>
  <si>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</si>
  <si>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</si>
  <si>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</si>
  <si>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</si>
  <si>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</si>
  <si>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</si>
  <si>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</si>
  <si>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</si>
  <si>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</si>
  <si>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</si>
  <si>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</si>
  <si>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</si>
  <si>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</si>
  <si>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</si>
  <si>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</si>
  <si>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</si>
  <si>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</si>
  <si>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</si>
  <si>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</si>
  <si>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</si>
  <si>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</si>
  <si>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</si>
  <si>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</si>
  <si>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</si>
  <si>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</si>
  <si>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</si>
  <si>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</si>
  <si>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</si>
  <si>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</si>
  <si>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</si>
  <si>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</si>
  <si>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</si>
  <si>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</si>
  <si>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</si>
  <si>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</si>
  <si>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</si>
  <si>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</si>
  <si>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</si>
  <si>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</si>
  <si>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</si>
  <si>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</si>
  <si>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</si>
  <si>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</si>
  <si>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</si>
  <si>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</si>
  <si>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</si>
  <si>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</si>
  <si>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</si>
  <si>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</si>
  <si>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</si>
  <si>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</si>
  <si>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</si>
  <si>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</si>
  <si>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</si>
  <si>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</si>
  <si>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</si>
  <si>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</si>
  <si>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</si>
  <si>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</si>
  <si>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</si>
  <si>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</si>
  <si>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</si>
  <si>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</si>
  <si>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</si>
  <si>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</si>
  <si>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</si>
  <si>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</si>
  <si>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</si>
  <si>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</si>
  <si>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</si>
  <si>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</si>
  <si>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</si>
  <si>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</si>
  <si>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</si>
  <si>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</si>
  <si>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</si>
  <si>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</si>
  <si>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</si>
  <si>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</si>
  <si>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</si>
  <si>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</si>
  <si>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</si>
  <si>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</si>
  <si>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</si>
  <si>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</si>
  <si>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</si>
  <si>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</si>
  <si>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</si>
  <si>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</si>
  <si>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</si>
  <si>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</si>
  <si>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</si>
  <si>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</si>
  <si>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</si>
  <si>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</si>
  <si>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</si>
  <si>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</si>
  <si>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</si>
  <si>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</si>
  <si>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</si>
  <si>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</si>
  <si>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</si>
  <si>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</si>
  <si>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</si>
  <si>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</si>
  <si>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</si>
  <si>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</si>
  <si>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</si>
  <si>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</si>
  <si>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</si>
  <si>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</si>
  <si>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</si>
  <si>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</si>
  <si>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</si>
  <si>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</si>
  <si>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</si>
  <si>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</si>
  <si>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</si>
  <si>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</si>
  <si>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</si>
  <si>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</si>
  <si>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</si>
  <si>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</si>
  <si>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</si>
  <si>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</si>
  <si>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</si>
  <si>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</si>
  <si>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</si>
  <si>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</si>
  <si>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</si>
  <si>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</si>
  <si>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</si>
  <si>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</si>
  <si>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</si>
  <si>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</si>
  <si>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</si>
  <si>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</si>
  <si>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</si>
  <si>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</si>
  <si>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</si>
  <si>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</si>
  <si>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</si>
  <si>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</si>
  <si>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</si>
  <si>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</si>
  <si>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</si>
  <si>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</si>
  <si>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</si>
  <si>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</si>
  <si>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</si>
  <si>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</si>
  <si>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</si>
  <si>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</si>
  <si>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</si>
  <si>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</si>
  <si>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</si>
  <si>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</si>
  <si>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</si>
  <si>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</si>
  <si>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</si>
  <si>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</si>
  <si>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</si>
  <si>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</si>
  <si>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</si>
  <si>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</si>
  <si>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</si>
  <si>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</si>
  <si>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</si>
  <si>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</si>
  <si>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</si>
  <si>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</si>
  <si>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</si>
  <si>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</si>
  <si>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</si>
  <si>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</si>
  <si>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</si>
  <si>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</si>
  <si>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</si>
  <si>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</si>
  <si>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</si>
  <si>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</si>
  <si>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</si>
  <si>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</si>
  <si>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</si>
  <si>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</si>
  <si>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</si>
  <si>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</si>
  <si>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</si>
  <si>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</si>
  <si>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</si>
  <si>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</si>
  <si>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</si>
  <si>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</si>
  <si>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</si>
  <si>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</si>
  <si>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</si>
  <si>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</si>
  <si>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</si>
  <si>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</si>
  <si>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</si>
  <si>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</si>
  <si>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</si>
  <si>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</si>
  <si>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</si>
  <si>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</si>
  <si>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</si>
  <si>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</si>
  <si>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</si>
  <si>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</si>
  <si>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</si>
  <si>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</si>
  <si>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</si>
  <si>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</si>
  <si>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</si>
  <si>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</si>
  <si>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</si>
  <si>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</si>
  <si>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</si>
  <si>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</si>
  <si>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</si>
  <si>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</si>
  <si>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</si>
  <si>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</si>
  <si>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</si>
  <si>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</si>
  <si>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</si>
  <si>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</si>
  <si>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</si>
  <si>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</si>
  <si>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</si>
  <si>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</si>
  <si>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</si>
  <si>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</si>
  <si>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</si>
  <si>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</si>
  <si>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</si>
  <si>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</si>
  <si>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</si>
  <si>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</si>
  <si>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</si>
  <si>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</si>
  <si>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</si>
  <si>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</si>
  <si>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</si>
  <si>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</si>
  <si>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</si>
  <si>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</si>
  <si>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</si>
  <si>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</si>
  <si>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</si>
  <si>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</si>
  <si>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</si>
  <si>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</si>
  <si>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</si>
  <si>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</si>
  <si>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</si>
  <si>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</si>
  <si>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</si>
  <si>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</si>
  <si>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</si>
  <si>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</si>
  <si>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</si>
  <si>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</si>
  <si>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</si>
  <si>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</si>
  <si>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</si>
  <si>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</si>
  <si>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</si>
  <si>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</si>
  <si>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</si>
  <si>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</si>
  <si>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</si>
  <si>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</si>
  <si>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</si>
  <si>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</si>
  <si>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</si>
  <si>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</si>
  <si>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</si>
  <si>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</si>
  <si>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</si>
  <si>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</si>
  <si>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</si>
  <si>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</si>
  <si>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</si>
  <si>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</si>
  <si>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</si>
  <si>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</si>
  <si>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</si>
  <si>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</si>
  <si>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</si>
  <si>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</si>
  <si>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</si>
  <si>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</si>
  <si>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</si>
  <si>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</si>
  <si>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</si>
  <si>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</si>
  <si>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</si>
  <si>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</si>
  <si>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</si>
  <si>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</si>
  <si>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</si>
  <si>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</si>
  <si>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</si>
  <si>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</si>
  <si>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</si>
  <si>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</si>
  <si>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</si>
  <si>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</si>
  <si>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</si>
  <si>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</si>
  <si>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</si>
  <si>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</si>
  <si>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</si>
  <si>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</si>
  <si>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</si>
  <si>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</si>
  <si>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</si>
  <si>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</si>
  <si>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</si>
  <si>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</si>
  <si>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</si>
  <si>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</si>
  <si>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</si>
  <si>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</si>
  <si>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</si>
  <si>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</si>
  <si>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</si>
  <si>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</si>
  <si>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</si>
  <si>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</si>
  <si>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</si>
  <si>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</si>
  <si>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</si>
  <si>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</si>
  <si>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</si>
  <si>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</si>
  <si>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</si>
  <si>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</si>
  <si>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</si>
  <si>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</si>
  <si>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</si>
  <si>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</si>
  <si>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</si>
  <si>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</si>
  <si>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</si>
  <si>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</si>
  <si>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</si>
  <si>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</si>
  <si>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</si>
  <si>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</si>
  <si>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</si>
  <si>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</si>
  <si>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</si>
  <si>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</si>
  <si>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</si>
  <si>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</si>
  <si>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</si>
  <si>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</si>
  <si>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</si>
  <si>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</si>
  <si>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</si>
  <si>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</si>
  <si>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</si>
  <si>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</si>
  <si>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</si>
  <si>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</si>
  <si>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</si>
  <si>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</si>
  <si>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</si>
  <si>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</si>
  <si>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</si>
  <si>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</si>
  <si>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</si>
  <si>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</si>
  <si>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</si>
  <si>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</si>
  <si>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</si>
  <si>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</si>
  <si>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</si>
  <si>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</si>
  <si>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</si>
  <si>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</si>
  <si>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</si>
  <si>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</si>
  <si>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</si>
  <si>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</si>
  <si>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</si>
  <si>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</si>
  <si>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</si>
  <si>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</si>
  <si>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</si>
  <si>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</si>
  <si>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</si>
  <si>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</si>
  <si>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</si>
  <si>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</si>
  <si>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</si>
  <si>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</si>
  <si>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</si>
  <si>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</si>
  <si>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</si>
  <si>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</si>
  <si>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</si>
  <si>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</si>
  <si>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</si>
  <si>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</si>
  <si>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</si>
  <si>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</si>
  <si>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</si>
  <si>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</si>
  <si>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</si>
  <si>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</si>
  <si>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</si>
  <si>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</si>
  <si>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</si>
  <si>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</si>
  <si>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</si>
  <si>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</si>
  <si>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</si>
  <si>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</si>
  <si>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</si>
  <si>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</si>
  <si>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</si>
  <si>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</si>
  <si>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</si>
  <si>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</si>
  <si>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</si>
  <si>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</si>
  <si>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</si>
  <si>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</si>
  <si>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</si>
  <si>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</si>
  <si>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</si>
  <si>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</si>
  <si>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</si>
  <si>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</si>
  <si>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</si>
  <si>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</si>
  <si>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</si>
  <si>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</si>
  <si>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</si>
  <si>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</si>
  <si>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</si>
  <si>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</si>
  <si>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</si>
  <si>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</si>
  <si>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</si>
  <si>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</si>
  <si>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</si>
  <si>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</si>
  <si>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</si>
  <si>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</si>
  <si>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</si>
  <si>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</si>
  <si>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</si>
  <si>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</si>
  <si>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</si>
  <si>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</si>
  <si>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</si>
  <si>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</si>
  <si>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</si>
  <si>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</si>
  <si>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</si>
  <si>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</si>
  <si>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</si>
  <si>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</si>
  <si>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</si>
  <si>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</si>
  <si>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</si>
  <si>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</si>
  <si>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</si>
  <si>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</si>
  <si>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</si>
  <si>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</si>
  <si>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</si>
  <si>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</si>
  <si>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</si>
  <si>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</si>
  <si>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</si>
  <si>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</si>
  <si>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</si>
  <si>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</si>
  <si>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</si>
  <si>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</si>
  <si>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</si>
  <si>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</si>
  <si>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</si>
  <si>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</si>
  <si>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</si>
  <si>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</si>
  <si>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</si>
  <si>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</si>
  <si>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</si>
  <si>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</si>
  <si>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</si>
  <si>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</si>
  <si>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</si>
  <si>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</si>
  <si>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</si>
  <si>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</si>
  <si>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</si>
  <si>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</si>
  <si>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</si>
  <si>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</si>
  <si>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</si>
  <si>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</si>
  <si>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</si>
  <si>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</si>
  <si>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</si>
  <si>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</si>
  <si>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</si>
  <si>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</si>
  <si>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</si>
  <si>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</si>
  <si>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</si>
  <si>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</si>
  <si>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</si>
  <si>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</si>
  <si>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</si>
  <si>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</si>
  <si>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</si>
  <si>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</si>
  <si>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</si>
  <si>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</si>
  <si>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</si>
  <si>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</si>
  <si>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</si>
  <si>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</si>
  <si>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</si>
  <si>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</si>
  <si>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</si>
  <si>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</si>
  <si>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</si>
  <si>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</si>
  <si>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</si>
  <si>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</si>
  <si>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</si>
  <si>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</si>
  <si>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</si>
  <si>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</si>
  <si>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</si>
  <si>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</si>
  <si>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</si>
  <si>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</si>
  <si>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</si>
  <si>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</si>
  <si>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</si>
  <si>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</si>
  <si>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</si>
  <si>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</si>
  <si>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</si>
  <si>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</si>
  <si>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</si>
  <si>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</si>
  <si>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</si>
  <si>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</si>
  <si>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</si>
  <si>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</si>
  <si>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</si>
  <si>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</si>
  <si>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</si>
  <si>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</si>
  <si>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</si>
  <si>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</si>
  <si>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</si>
  <si>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</si>
  <si>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</si>
  <si>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</si>
  <si>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</si>
  <si>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</si>
  <si>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</si>
  <si>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</si>
  <si>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</si>
  <si>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</si>
  <si>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</si>
  <si>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</si>
  <si>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</si>
  <si>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</si>
  <si>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</si>
  <si>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</si>
  <si>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</si>
  <si>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</si>
  <si>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</si>
  <si>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</si>
  <si>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</si>
  <si>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</si>
  <si>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</si>
  <si>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</si>
  <si>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</si>
  <si>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</si>
  <si>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</si>
  <si>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</si>
  <si>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</si>
  <si>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</si>
  <si>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</si>
  <si>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</si>
  <si>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</si>
  <si>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</si>
  <si>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</si>
  <si>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</si>
  <si>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</si>
  <si>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</si>
  <si>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</si>
  <si>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</si>
  <si>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</si>
  <si>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</si>
  <si>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</si>
  <si>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</si>
  <si>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</si>
  <si>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</si>
  <si>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</si>
  <si>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</si>
  <si>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</si>
  <si>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</si>
  <si>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</si>
  <si>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</si>
  <si>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</si>
  <si>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</si>
  <si>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</si>
  <si>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</si>
  <si>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</si>
  <si>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</si>
  <si>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</si>
  <si>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</si>
  <si>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</si>
  <si>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</si>
  <si>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</si>
  <si>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</si>
  <si>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</si>
  <si>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</si>
  <si>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</si>
  <si>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</si>
  <si>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</si>
  <si>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</si>
  <si>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</si>
  <si>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</si>
  <si>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</si>
  <si>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</si>
  <si>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</si>
  <si>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</si>
  <si>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</si>
  <si>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</si>
  <si>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</si>
  <si>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</si>
  <si>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</si>
  <si>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</si>
  <si>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</si>
  <si>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</si>
  <si>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</si>
  <si>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</si>
  <si>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</si>
  <si>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</si>
  <si>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</si>
  <si>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</si>
  <si>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</si>
  <si>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</si>
  <si>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</si>
  <si>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</si>
  <si>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</si>
  <si>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</si>
  <si>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</si>
  <si>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</si>
  <si>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</si>
  <si>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</si>
  <si>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</si>
  <si>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</si>
  <si>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</si>
  <si>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</si>
  <si>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</si>
  <si>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</si>
  <si>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</si>
  <si>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</si>
  <si>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</si>
  <si>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</si>
  <si>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</si>
  <si>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</si>
  <si>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</si>
  <si>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</si>
  <si>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</si>
  <si>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</si>
  <si>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</si>
  <si>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</si>
  <si>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</si>
  <si>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</si>
  <si>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</si>
  <si>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</si>
  <si>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</si>
  <si>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</si>
  <si>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</si>
  <si>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</si>
  <si>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</si>
  <si>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</si>
  <si>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</si>
  <si>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</si>
  <si>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</si>
  <si>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</si>
  <si>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</si>
  <si>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</si>
  <si>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</si>
  <si>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</si>
  <si>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</si>
  <si>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</si>
  <si>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</si>
  <si>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</si>
  <si>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</si>
  <si>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</si>
  <si>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</si>
  <si>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</si>
  <si>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</si>
  <si>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</si>
  <si>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</si>
  <si>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</si>
  <si>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</si>
  <si>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</si>
  <si>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</si>
  <si>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</si>
  <si>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</si>
  <si>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</si>
  <si>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</si>
  <si>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</si>
  <si>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</si>
  <si>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</si>
  <si>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</si>
  <si>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</si>
  <si>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</si>
  <si>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</si>
  <si>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</si>
  <si>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</si>
  <si>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</si>
  <si>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</si>
  <si>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</si>
  <si>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</si>
  <si>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</si>
  <si>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</si>
  <si>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</si>
  <si>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</si>
  <si>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</si>
  <si>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</si>
  <si>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</si>
  <si>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</si>
  <si>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</si>
  <si>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</si>
  <si>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</si>
  <si>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</si>
  <si>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</si>
  <si>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</si>
  <si>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</si>
  <si>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</si>
  <si>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</si>
  <si>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</si>
  <si>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</si>
  <si>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</si>
  <si>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</si>
  <si>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</si>
  <si>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</si>
  <si>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</si>
  <si>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</si>
  <si>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</si>
  <si>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</si>
  <si>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</si>
  <si>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</si>
  <si>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</si>
  <si>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</si>
  <si>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</si>
  <si>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</si>
  <si>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</si>
  <si>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</si>
  <si>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</si>
  <si>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</si>
  <si>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</si>
  <si>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</si>
  <si>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</si>
  <si>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</si>
  <si>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</si>
  <si>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</si>
  <si>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</si>
  <si>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</si>
  <si>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</si>
  <si>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</si>
  <si>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</si>
  <si>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</si>
  <si>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</si>
  <si>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</si>
  <si>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</si>
  <si>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</si>
  <si>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</si>
  <si>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</si>
  <si>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</si>
  <si>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</si>
  <si>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</si>
  <si>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</si>
  <si>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</si>
  <si>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</si>
  <si>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</si>
  <si>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</si>
  <si>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</si>
  <si>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</si>
  <si>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</si>
  <si>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</si>
  <si>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</si>
  <si>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</si>
  <si>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</si>
  <si>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</si>
  <si>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</si>
  <si>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</si>
  <si>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</si>
  <si>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</si>
  <si>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</si>
  <si>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</si>
  <si>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</si>
  <si>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</si>
  <si>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</si>
  <si>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</si>
  <si>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</si>
  <si>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</si>
  <si>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</si>
  <si>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</si>
  <si>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</si>
  <si>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</si>
  <si>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</si>
  <si>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</si>
  <si>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</si>
  <si>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</si>
  <si>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</si>
  <si>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</si>
  <si>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</si>
  <si>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</si>
  <si>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</si>
  <si>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</si>
  <si>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</si>
  <si>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</si>
  <si>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</si>
  <si>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</si>
  <si>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</si>
  <si>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</si>
  <si>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</si>
  <si>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</si>
  <si>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</si>
  <si>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</si>
  <si>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</si>
  <si>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</si>
  <si>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</si>
  <si>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</si>
  <si>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</si>
  <si>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</si>
  <si>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</si>
  <si>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</si>
  <si>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</si>
  <si>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</si>
  <si>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</si>
  <si>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</si>
  <si>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</si>
  <si>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</si>
  <si>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</si>
  <si>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</si>
  <si>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</si>
  <si>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</si>
  <si>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</si>
  <si>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</si>
  <si>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</si>
  <si>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</si>
  <si>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</si>
  <si>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</si>
  <si>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</si>
  <si>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</si>
  <si>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</si>
  <si>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</si>
  <si>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</si>
  <si>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</si>
  <si>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</si>
  <si>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</si>
  <si>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</si>
  <si>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</si>
  <si>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</si>
  <si>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</si>
  <si>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</si>
  <si>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</si>
  <si>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</si>
  <si>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</si>
  <si>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</si>
  <si>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</si>
  <si>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</si>
  <si>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</si>
  <si>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</si>
  <si>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</si>
  <si>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</si>
  <si>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</si>
  <si>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</si>
  <si>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</si>
  <si>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</si>
  <si>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</si>
  <si>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</si>
  <si>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</si>
  <si>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</si>
  <si>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</si>
  <si>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</si>
  <si>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</si>
  <si>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</si>
  <si>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</si>
  <si>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</si>
  <si>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</si>
  <si>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</si>
  <si>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</si>
  <si>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</si>
  <si>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</si>
  <si>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</si>
  <si>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</si>
  <si>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</si>
  <si>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</si>
  <si>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</si>
  <si>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</si>
  <si>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</si>
  <si>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</si>
  <si>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</si>
  <si>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</si>
  <si>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</si>
  <si>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</si>
  <si>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</si>
  <si>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</si>
  <si>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</si>
  <si>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</si>
  <si>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</si>
  <si>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</si>
  <si>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</si>
  <si>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</si>
  <si>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</si>
  <si>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</si>
  <si>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</si>
  <si>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</si>
  <si>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</si>
  <si>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</si>
  <si>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</si>
  <si>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</si>
  <si>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</si>
  <si>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</si>
  <si>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</si>
  <si>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</si>
  <si>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</si>
  <si>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</si>
  <si>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</si>
  <si>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</si>
  <si>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</si>
  <si>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</si>
  <si>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</si>
  <si>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</si>
  <si>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</si>
  <si>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</si>
  <si>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</si>
  <si>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</si>
  <si>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</si>
  <si>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</si>
  <si>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</si>
  <si>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</si>
  <si>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</si>
  <si>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</si>
  <si>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</si>
  <si>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</si>
  <si>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</si>
  <si>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</si>
  <si>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</si>
  <si>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</si>
  <si>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</si>
  <si>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</si>
  <si>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</si>
  <si>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</si>
  <si>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</si>
  <si>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</si>
  <si>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</si>
  <si>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</si>
  <si>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</si>
  <si>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</si>
  <si>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</si>
  <si>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</si>
  <si>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</si>
  <si>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</si>
  <si>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</si>
  <si>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</si>
  <si>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</si>
  <si>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</si>
  <si>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</si>
  <si>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</si>
  <si>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</si>
  <si>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</si>
  <si>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</si>
  <si>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</si>
  <si>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</si>
  <si>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</si>
  <si>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</si>
  <si>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</si>
  <si>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</si>
  <si>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</si>
  <si>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</si>
  <si>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</si>
  <si>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</si>
  <si>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</si>
  <si>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</si>
  <si>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</si>
  <si>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</si>
  <si>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</si>
  <si>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</si>
  <si>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</si>
  <si>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</si>
  <si>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</si>
  <si>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</si>
  <si>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</si>
  <si>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</si>
  <si>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</si>
  <si>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</si>
  <si>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</si>
  <si>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</si>
  <si>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</si>
  <si>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</si>
  <si>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</si>
  <si>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</si>
  <si>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</si>
  <si>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</si>
  <si>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</si>
  <si>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</si>
  <si>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</si>
  <si>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</si>
  <si>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</si>
  <si>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</si>
  <si>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</si>
  <si>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</si>
  <si>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</si>
  <si>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</si>
  <si>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</si>
  <si>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</si>
  <si>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</si>
  <si>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</si>
  <si>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</si>
  <si>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</si>
  <si>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</si>
  <si>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</si>
  <si>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</si>
  <si>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</si>
  <si>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</si>
  <si>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</si>
  <si>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</si>
  <si>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</si>
  <si>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</si>
  <si>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</si>
  <si>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</si>
  <si>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</si>
  <si>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</si>
  <si>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</si>
  <si>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</si>
  <si>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</si>
  <si>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</si>
  <si>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</si>
  <si>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</si>
  <si>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</si>
  <si>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</si>
  <si>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</si>
  <si>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</si>
  <si>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</si>
  <si>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</si>
  <si>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</si>
  <si>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</si>
  <si>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</si>
  <si>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</si>
  <si>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</si>
  <si>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</si>
  <si>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</si>
  <si>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</si>
  <si>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</si>
  <si>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</si>
  <si>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</si>
  <si>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</si>
  <si>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</si>
  <si>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</si>
  <si>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</si>
  <si>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</si>
  <si>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</si>
  <si>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</si>
  <si>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</si>
  <si>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</si>
  <si>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</si>
  <si>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</si>
  <si>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</si>
  <si>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</si>
  <si>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</si>
  <si>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</si>
  <si>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</si>
  <si>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</si>
  <si>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</si>
  <si>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</si>
  <si>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</si>
  <si>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</si>
  <si>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</si>
  <si>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</si>
  <si>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</si>
  <si>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</si>
  <si>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</si>
  <si>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</si>
  <si>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</si>
  <si>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</si>
  <si>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</si>
  <si>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</si>
  <si>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</si>
  <si>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</si>
  <si>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</si>
  <si>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</si>
  <si>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</si>
  <si>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</si>
  <si>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</si>
  <si>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</si>
  <si>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</si>
  <si>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</si>
  <si>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</si>
  <si>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</si>
  <si>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</si>
  <si>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</si>
  <si>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</si>
  <si>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</si>
  <si>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</si>
  <si>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</si>
  <si>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</si>
  <si>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</si>
  <si>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</si>
  <si>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</si>
  <si>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</si>
  <si>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</si>
  <si>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</si>
  <si>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</si>
  <si>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</si>
  <si>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</si>
  <si>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</si>
  <si>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</si>
  <si>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</si>
  <si>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</si>
  <si>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</si>
  <si>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</si>
  <si>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</si>
  <si>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</si>
  <si>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</si>
  <si>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</si>
  <si>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</si>
  <si>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</si>
  <si>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</si>
  <si>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</si>
  <si>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</si>
  <si>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</si>
  <si>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</si>
  <si>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</si>
  <si>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</si>
  <si>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</si>
  <si>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</si>
  <si>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</si>
  <si>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</si>
  <si>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</si>
  <si>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</si>
  <si>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</si>
  <si>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</si>
  <si>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</si>
  <si>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</si>
  <si>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</si>
  <si>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</si>
  <si>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</si>
  <si>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</si>
  <si>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</si>
  <si>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</si>
  <si>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</si>
  <si>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</si>
  <si>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</si>
  <si>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</si>
  <si>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</si>
  <si>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</si>
  <si>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</si>
  <si>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</si>
  <si>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</si>
  <si>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</si>
  <si>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</si>
  <si>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</si>
  <si>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</si>
  <si>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</si>
  <si>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</si>
  <si>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</si>
  <si>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</si>
  <si>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</si>
  <si>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</si>
  <si>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</si>
  <si>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</si>
  <si>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</si>
  <si>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</si>
  <si>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</si>
  <si>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</si>
  <si>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</si>
  <si>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</si>
  <si>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</si>
  <si>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</si>
  <si>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</si>
  <si>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</si>
  <si>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</si>
  <si>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</si>
  <si>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</si>
  <si>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</si>
  <si>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</si>
  <si>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</si>
  <si>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</si>
  <si>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</si>
  <si>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</si>
  <si>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</si>
  <si>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</si>
  <si>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</si>
  <si>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</si>
  <si>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</si>
  <si>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</si>
  <si>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</si>
  <si>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</si>
  <si>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</si>
  <si>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</si>
  <si>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</si>
  <si>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</si>
  <si>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</si>
  <si>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</si>
  <si>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</si>
  <si>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</si>
  <si>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</si>
  <si>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</si>
  <si>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</si>
  <si>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</si>
  <si>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</si>
  <si>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</si>
  <si>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</si>
  <si>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</si>
  <si>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</si>
  <si>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</si>
  <si>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</si>
  <si>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</si>
  <si>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</si>
  <si>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</si>
  <si>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</si>
  <si>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</si>
  <si>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</si>
  <si>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</si>
  <si>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</si>
  <si>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</si>
  <si>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</si>
  <si>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</si>
  <si>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</si>
  <si>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</si>
  <si>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</si>
  <si>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</si>
  <si>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</si>
  <si>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</si>
  <si>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</si>
  <si>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</si>
  <si>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</si>
  <si>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</si>
  <si>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</si>
  <si>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</si>
  <si>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</si>
  <si>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</si>
  <si>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</si>
  <si>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</si>
  <si>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</si>
  <si>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</si>
  <si>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</si>
  <si>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</si>
  <si>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</si>
  <si>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</si>
  <si>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</si>
  <si>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</si>
  <si>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</si>
  <si>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</si>
  <si>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</si>
  <si>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</si>
  <si>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</si>
  <si>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</si>
  <si>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</si>
  <si>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</si>
  <si>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</si>
  <si>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</si>
  <si>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</si>
  <si>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</si>
  <si>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</si>
  <si>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</si>
  <si>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</si>
  <si>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</si>
  <si>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</si>
  <si>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</si>
  <si>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</si>
  <si>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</si>
  <si>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</si>
  <si>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</si>
  <si>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</si>
  <si>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</si>
  <si>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</si>
  <si>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</si>
  <si>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</si>
  <si>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</si>
  <si>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</si>
  <si>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</si>
  <si>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</si>
  <si>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</si>
  <si>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</si>
  <si>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</si>
  <si>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</si>
  <si>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</si>
  <si>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</si>
  <si>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</si>
  <si>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</si>
  <si>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</si>
  <si>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</si>
  <si>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</si>
  <si>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</si>
  <si>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</si>
  <si>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</si>
  <si>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</si>
  <si>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</si>
  <si>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</si>
  <si>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</si>
  <si>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</si>
  <si>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</si>
  <si>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</si>
  <si>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</si>
  <si>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</si>
  <si>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</si>
  <si>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</si>
  <si>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</si>
  <si>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</si>
  <si>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</si>
  <si>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</si>
  <si>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</si>
  <si>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</si>
  <si>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</si>
  <si>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</si>
  <si>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</si>
  <si>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</si>
  <si>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</si>
  <si>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</si>
  <si>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</si>
  <si>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</si>
  <si>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</si>
  <si>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</si>
  <si>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</si>
  <si>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</si>
  <si>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</si>
  <si>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</si>
  <si>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</si>
  <si>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</si>
  <si>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</si>
  <si>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</si>
  <si>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</si>
  <si>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</si>
  <si>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</si>
  <si>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</si>
  <si>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</si>
  <si>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</si>
  <si>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</si>
  <si>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</si>
  <si>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</si>
  <si>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</si>
  <si>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</si>
  <si>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</si>
  <si>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</si>
  <si>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</si>
  <si>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</si>
  <si>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</si>
  <si>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</si>
  <si>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</si>
  <si>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</si>
  <si>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</si>
  <si>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</si>
  <si>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</si>
  <si>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</si>
  <si>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</si>
  <si>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</si>
  <si>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</si>
  <si>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</si>
  <si>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</si>
  <si>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</si>
  <si>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</si>
  <si>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</si>
  <si>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</si>
  <si>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</si>
  <si>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</si>
  <si>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</si>
  <si>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</si>
  <si>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</si>
  <si>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</si>
  <si>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</si>
  <si>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</si>
  <si>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</si>
  <si>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</si>
  <si>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</si>
  <si>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</si>
  <si>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</si>
  <si>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</si>
  <si>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</si>
  <si>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</si>
  <si>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</si>
  <si>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</si>
  <si>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</si>
  <si>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</si>
  <si>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</si>
  <si>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</si>
  <si>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</si>
  <si>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</si>
  <si>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</si>
  <si>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</si>
  <si>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</si>
  <si>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</si>
  <si>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</si>
  <si>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</si>
  <si>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</si>
  <si>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</si>
  <si>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</si>
  <si>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</si>
  <si>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</si>
  <si>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</si>
  <si>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</si>
  <si>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</si>
  <si>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</si>
  <si>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</si>
  <si>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</si>
  <si>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</si>
  <si>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</si>
  <si>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</si>
  <si>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</si>
  <si>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</si>
  <si>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</si>
  <si>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</si>
  <si>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</si>
  <si>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</si>
  <si>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</si>
  <si>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</si>
  <si>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</si>
  <si>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</si>
  <si>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</si>
  <si>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</si>
  <si>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</si>
  <si>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</si>
  <si>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</si>
  <si>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</si>
  <si>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</si>
  <si>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</si>
  <si>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</si>
  <si>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</si>
  <si>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</si>
  <si>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</si>
  <si>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</si>
  <si>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</si>
  <si>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</si>
  <si>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</si>
  <si>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</si>
  <si>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</si>
  <si>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</si>
  <si>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</si>
  <si>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</si>
  <si>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</si>
  <si>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</si>
  <si>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</si>
  <si>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</si>
  <si>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</si>
  <si>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</si>
  <si>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</si>
  <si>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</si>
  <si>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</si>
  <si>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</si>
  <si>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</si>
  <si>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</si>
  <si>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</si>
  <si>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</si>
  <si>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</si>
  <si>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</si>
  <si>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</si>
  <si>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</si>
  <si>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</si>
  <si>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</si>
  <si>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</si>
  <si>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</si>
  <si>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</si>
  <si>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</si>
  <si>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</si>
  <si>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</si>
  <si>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</si>
  <si>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</si>
  <si>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</si>
  <si>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</si>
  <si>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</si>
  <si>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</si>
  <si>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</si>
  <si>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</si>
  <si>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</si>
  <si>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</si>
  <si>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</si>
  <si>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</si>
  <si>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</si>
  <si>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</si>
  <si>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</si>
  <si>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</si>
  <si>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</si>
  <si>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</si>
  <si>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</si>
  <si>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</si>
  <si>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</si>
  <si>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</si>
  <si>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</si>
  <si>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</si>
  <si>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</si>
  <si>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</si>
  <si>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</si>
  <si>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</si>
  <si>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</si>
  <si>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</si>
  <si>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</si>
  <si>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</si>
  <si>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</si>
  <si>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</si>
  <si>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</si>
  <si>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</si>
  <si>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</si>
  <si>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</si>
  <si>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</si>
  <si>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</si>
  <si>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</si>
  <si>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</si>
  <si>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</si>
  <si>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</si>
  <si>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</si>
  <si>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</si>
  <si>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</si>
  <si>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</si>
  <si>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</si>
  <si>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</si>
  <si>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</si>
  <si>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</si>
  <si>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</si>
  <si>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</si>
  <si>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</si>
  <si>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</si>
  <si>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</si>
  <si>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</si>
  <si>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</si>
  <si>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</si>
  <si>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</si>
  <si>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</si>
  <si>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</si>
  <si>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</si>
  <si>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</si>
  <si>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</si>
  <si>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</si>
  <si>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</si>
  <si>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</si>
  <si>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</si>
  <si>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</si>
  <si>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</si>
  <si>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</si>
  <si>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</si>
  <si>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</si>
  <si>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</si>
  <si>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</si>
  <si>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</si>
  <si>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</si>
  <si>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</si>
  <si>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</si>
  <si>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</si>
  <si>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</si>
  <si>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</si>
  <si>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</si>
  <si>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</si>
  <si>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</si>
  <si>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</si>
  <si>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</si>
  <si>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</si>
  <si>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</si>
  <si>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</si>
  <si>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</si>
  <si>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</si>
  <si>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</si>
  <si>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</si>
  <si>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</si>
  <si>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</si>
  <si>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</si>
  <si>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</si>
  <si>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</si>
  <si>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</si>
  <si>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</si>
  <si>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</si>
  <si>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</si>
  <si>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</si>
  <si>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</si>
  <si>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</si>
  <si>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</si>
  <si>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</si>
  <si>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</si>
  <si>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</si>
  <si>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</si>
  <si>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</si>
  <si>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</si>
  <si>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</si>
  <si>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</si>
  <si>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</si>
  <si>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</si>
  <si>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</si>
  <si>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</si>
  <si>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</si>
  <si>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</si>
  <si>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</si>
  <si>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</si>
  <si>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</si>
  <si>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</si>
  <si>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</si>
  <si>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</si>
  <si>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</si>
  <si>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</si>
  <si>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</si>
  <si>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</si>
  <si>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</si>
  <si>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</si>
  <si>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</si>
  <si>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</si>
  <si>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</si>
  <si>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</si>
  <si>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</si>
  <si>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</si>
  <si>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</si>
  <si>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</si>
  <si>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</si>
  <si>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</si>
  <si>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</si>
  <si>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</si>
  <si>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</si>
  <si>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</si>
  <si>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</si>
  <si>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</si>
  <si>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</si>
  <si>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</si>
  <si>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</si>
  <si>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</si>
  <si>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</si>
  <si>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</si>
  <si>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</si>
  <si>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</si>
  <si>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</si>
  <si>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</si>
  <si>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</si>
  <si>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</si>
  <si>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</si>
  <si>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</si>
  <si>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</si>
  <si>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</si>
  <si>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</si>
  <si>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</si>
  <si>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</si>
  <si>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</si>
  <si>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</si>
  <si>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</si>
  <si>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</si>
  <si>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</si>
  <si>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</si>
  <si>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</si>
  <si>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</si>
  <si>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</si>
  <si>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</si>
  <si>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</si>
  <si>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</si>
  <si>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</si>
  <si>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</si>
  <si>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</si>
  <si>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</si>
  <si>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</si>
  <si>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</si>
  <si>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</si>
  <si>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</si>
  <si>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</si>
  <si>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</si>
  <si>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</si>
  <si>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</si>
  <si>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</si>
  <si>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</si>
  <si>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</si>
  <si>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</si>
  <si>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</si>
  <si>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</si>
  <si>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</si>
  <si>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</si>
  <si>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</si>
  <si>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</si>
  <si>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</si>
  <si>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</si>
  <si>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</si>
  <si>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</si>
  <si>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</si>
  <si>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</si>
  <si>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</si>
  <si>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</si>
  <si>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</si>
  <si>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</si>
  <si>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</si>
  <si>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</si>
  <si>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</si>
  <si>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</si>
  <si>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</si>
  <si>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</si>
  <si>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</si>
  <si>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</si>
  <si>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</si>
  <si>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</si>
  <si>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</si>
  <si>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</si>
  <si>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</si>
  <si>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</si>
  <si>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</si>
  <si>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</si>
  <si>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</si>
  <si>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</si>
  <si>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</si>
  <si>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</si>
  <si>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</si>
  <si>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</si>
  <si>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</si>
  <si>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</si>
  <si>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</si>
  <si>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</si>
  <si>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</si>
  <si>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</si>
  <si>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</si>
  <si>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</si>
  <si>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</si>
  <si>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</si>
  <si>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</si>
  <si>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</si>
  <si>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</si>
  <si>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</si>
  <si>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</si>
  <si>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</si>
  <si>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</si>
  <si>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</si>
  <si>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</si>
  <si>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</si>
  <si>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</si>
  <si>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</si>
  <si>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</si>
  <si>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</si>
  <si>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</si>
  <si>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</si>
  <si>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</si>
  <si>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</si>
  <si>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</si>
  <si>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</si>
  <si>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</si>
  <si>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</si>
  <si>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</si>
  <si>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</si>
  <si>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</si>
  <si>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</si>
  <si>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</si>
  <si>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</si>
  <si>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</si>
  <si>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</si>
  <si>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</si>
  <si>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</si>
  <si>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</si>
  <si>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</si>
  <si>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</si>
  <si>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</si>
  <si>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</si>
  <si>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</si>
  <si>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</si>
  <si>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</si>
  <si>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</si>
  <si>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</si>
  <si>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</si>
  <si>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</si>
  <si>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</si>
  <si>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</si>
  <si>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</si>
  <si>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</si>
  <si>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</si>
  <si>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</si>
  <si>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</si>
  <si>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</si>
  <si>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</si>
  <si>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</si>
  <si>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</si>
  <si>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</si>
  <si>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</si>
  <si>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</si>
  <si>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</si>
  <si>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</si>
  <si>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</si>
  <si>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</si>
  <si>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</si>
  <si>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</si>
  <si>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</si>
  <si>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</si>
  <si>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</si>
  <si>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</si>
  <si>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</si>
  <si>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</si>
  <si>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</si>
  <si>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</si>
  <si>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</si>
  <si>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</si>
  <si>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</si>
  <si>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</si>
  <si>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</si>
  <si>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</si>
  <si>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</si>
  <si>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</si>
  <si>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</si>
  <si>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</si>
  <si>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</si>
  <si>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</si>
  <si>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</si>
  <si>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</si>
  <si>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</si>
  <si>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</si>
  <si>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</si>
  <si>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</si>
  <si>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</si>
  <si>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</si>
  <si>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</si>
  <si>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</si>
  <si>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</si>
  <si>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</si>
  <si>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</si>
  <si>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</si>
  <si>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</si>
  <si>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</si>
  <si>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</si>
  <si>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</si>
  <si>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</si>
  <si>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</si>
  <si>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</si>
  <si>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</si>
  <si>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</si>
  <si>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</si>
  <si>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</si>
  <si>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</si>
  <si>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</si>
  <si>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</si>
  <si>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</si>
  <si>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</si>
  <si>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</si>
  <si>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</si>
  <si>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</si>
  <si>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</si>
  <si>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</si>
  <si>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</si>
  <si>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</si>
  <si>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</si>
  <si>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</si>
  <si>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</si>
  <si>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</si>
  <si>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</si>
  <si>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</si>
  <si>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</si>
  <si>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</si>
  <si>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</si>
  <si>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</si>
  <si>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</si>
  <si>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</si>
  <si>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</si>
  <si>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</si>
  <si>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</si>
  <si>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</si>
  <si>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</si>
  <si>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</si>
  <si>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</si>
  <si>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</si>
  <si>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</si>
  <si>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</si>
  <si>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</si>
  <si>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</si>
  <si>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</si>
  <si>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</si>
  <si>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</si>
  <si>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</si>
  <si>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</si>
  <si>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</si>
  <si>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</si>
  <si>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</si>
  <si>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</si>
  <si>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</si>
  <si>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</si>
  <si>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</si>
  <si>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</si>
  <si>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</si>
  <si>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</si>
  <si>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</si>
  <si>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</si>
  <si>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</si>
  <si>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</si>
  <si>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</si>
  <si>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</si>
  <si>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</si>
  <si>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</si>
  <si>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</si>
  <si>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</si>
  <si>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</si>
  <si>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</si>
  <si>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</si>
  <si>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</si>
  <si>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</si>
  <si>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</si>
  <si>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</si>
  <si>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</si>
  <si>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</si>
  <si>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</si>
  <si>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</si>
  <si>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</si>
  <si>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</si>
  <si>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</si>
  <si>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</si>
  <si>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</si>
  <si>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</si>
  <si>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</si>
  <si>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</si>
  <si>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</si>
  <si>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</si>
  <si>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</si>
  <si>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</si>
  <si>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</si>
  <si>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</si>
  <si>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</si>
  <si>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</si>
  <si>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</si>
  <si>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</si>
  <si>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</si>
  <si>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</si>
  <si>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</si>
  <si>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</si>
  <si>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</si>
  <si>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</si>
  <si>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</si>
  <si>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</si>
  <si>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</si>
  <si>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</si>
  <si>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</si>
  <si>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</si>
  <si>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</si>
  <si>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</si>
  <si>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</si>
  <si>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</si>
  <si>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</si>
  <si>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</si>
  <si>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</si>
  <si>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</si>
  <si>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</si>
  <si>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</si>
  <si>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</si>
  <si>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</si>
  <si>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</si>
  <si>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</si>
  <si>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</si>
  <si>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</si>
  <si>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</si>
  <si>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</si>
  <si>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</si>
  <si>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</si>
  <si>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</si>
  <si>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</si>
  <si>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</si>
  <si>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</si>
  <si>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</si>
  <si>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</si>
  <si>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</si>
  <si>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</si>
  <si>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</si>
  <si>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</si>
  <si>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</si>
  <si>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</si>
  <si>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</si>
  <si>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</si>
  <si>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</si>
  <si>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</si>
  <si>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</si>
  <si>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</si>
  <si>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</si>
  <si>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</si>
  <si>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</si>
  <si>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</si>
  <si>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</si>
  <si>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</si>
  <si>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</si>
  <si>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</si>
  <si>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</si>
  <si>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</si>
  <si>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</si>
  <si>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</si>
  <si>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</si>
  <si>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</si>
  <si>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</si>
  <si>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</si>
  <si>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</si>
  <si>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</si>
  <si>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</si>
  <si>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</si>
  <si>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</si>
  <si>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</si>
  <si>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</si>
  <si>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</si>
  <si>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</si>
  <si>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</si>
  <si>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</si>
  <si>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</si>
  <si>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</si>
  <si>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</si>
  <si>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</si>
  <si>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</si>
  <si>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</si>
  <si>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</si>
  <si>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</si>
  <si>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</si>
  <si>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</si>
  <si>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</si>
  <si>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</si>
  <si>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</si>
  <si>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</si>
  <si>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</si>
  <si>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</si>
  <si>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</si>
  <si>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</si>
  <si>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</si>
  <si>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</si>
  <si>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</si>
  <si>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</si>
  <si>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</si>
  <si>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</si>
  <si>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</si>
  <si>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</si>
  <si>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</si>
  <si>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</si>
  <si>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</si>
  <si>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</si>
  <si>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</si>
  <si>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</si>
  <si>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</si>
  <si>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</si>
  <si>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</si>
  <si>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</si>
  <si>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</si>
  <si>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</si>
  <si>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</si>
  <si>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</si>
  <si>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</si>
  <si>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</si>
  <si>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</si>
  <si>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</si>
  <si>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</si>
  <si>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</si>
  <si>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</si>
  <si>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</si>
  <si>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</si>
  <si>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</si>
  <si>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</si>
  <si>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</si>
  <si>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</si>
  <si>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</si>
  <si>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</si>
  <si>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</si>
  <si>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</si>
  <si>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</si>
  <si>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</si>
  <si>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</si>
  <si>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</si>
  <si>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</si>
  <si>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</si>
  <si>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</si>
  <si>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</si>
  <si>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</si>
  <si>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</si>
  <si>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</si>
  <si>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</si>
  <si>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</si>
  <si>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</si>
  <si>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</si>
  <si>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</si>
  <si>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</si>
  <si>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</si>
  <si>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</si>
  <si>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</si>
  <si>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</si>
  <si>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</si>
  <si>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</si>
  <si>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</si>
  <si>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</si>
  <si>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</si>
  <si>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</si>
  <si>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</si>
  <si>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</si>
  <si>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</si>
  <si>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</si>
  <si>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</si>
  <si>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</si>
  <si>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</si>
  <si>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</si>
  <si>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</si>
  <si>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</si>
  <si>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</si>
  <si>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</si>
  <si>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</si>
  <si>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</si>
  <si>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</si>
  <si>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</si>
  <si>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</si>
  <si>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</si>
  <si>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</si>
  <si>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</si>
  <si>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</si>
  <si>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</si>
  <si>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</si>
  <si>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</si>
  <si>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</si>
  <si>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</si>
  <si>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</si>
  <si>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</si>
  <si>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</si>
  <si>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</si>
  <si>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</si>
  <si>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</si>
  <si>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</si>
  <si>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</si>
  <si>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</si>
  <si>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</si>
  <si>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</si>
  <si>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</si>
  <si>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</si>
  <si>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</si>
  <si>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</si>
  <si>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</si>
  <si>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</si>
  <si>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</si>
  <si>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</si>
  <si>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</si>
  <si>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</si>
  <si>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</si>
  <si>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</si>
  <si>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</si>
  <si>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</si>
  <si>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</si>
  <si>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</si>
  <si>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</si>
  <si>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</si>
  <si>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</si>
  <si>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</si>
  <si>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</si>
  <si>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</si>
  <si>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</si>
  <si>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</si>
  <si>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</si>
  <si>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</si>
  <si>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</si>
  <si>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</si>
  <si>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</si>
  <si>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</si>
  <si>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</si>
  <si>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</si>
  <si>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</si>
  <si>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</si>
  <si>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</si>
  <si>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</si>
  <si>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</si>
  <si>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</si>
  <si>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</si>
  <si>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</si>
  <si>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</si>
  <si>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</si>
  <si>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</si>
  <si>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</si>
  <si>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</si>
  <si>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</si>
  <si>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</si>
  <si>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</si>
  <si>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</si>
  <si>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</si>
  <si>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</si>
  <si>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</si>
  <si>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</si>
  <si>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</si>
  <si>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</si>
  <si>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</si>
  <si>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</si>
  <si>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</si>
  <si>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</si>
  <si>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</si>
  <si>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</si>
  <si>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</si>
  <si>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</si>
  <si>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</si>
  <si>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</si>
  <si>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</si>
  <si>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</si>
  <si>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</si>
  <si>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</si>
  <si>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</si>
  <si>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</si>
  <si>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</si>
  <si>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</si>
  <si>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</si>
  <si>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</si>
  <si>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</si>
  <si>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</si>
  <si>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</si>
  <si>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</si>
  <si>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</si>
  <si>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</si>
  <si>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</si>
  <si>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</si>
  <si>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</si>
  <si>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</si>
  <si>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</si>
  <si>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</si>
  <si>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</si>
  <si>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</si>
  <si>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</si>
  <si>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</si>
  <si>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</si>
  <si>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</si>
  <si>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</si>
  <si>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</si>
  <si>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</si>
  <si>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</si>
  <si>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</si>
  <si>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</si>
  <si>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</si>
  <si>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</si>
  <si>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</si>
  <si>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</si>
  <si>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</si>
  <si>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</si>
  <si>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</si>
  <si>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</si>
  <si>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</si>
  <si>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</si>
  <si>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</si>
  <si>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</si>
  <si>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</si>
  <si>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</si>
  <si>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</si>
  <si>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</si>
  <si>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</si>
  <si>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</si>
  <si>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</si>
  <si>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</si>
  <si>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</si>
  <si>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</si>
  <si>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</si>
  <si>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</si>
  <si>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</si>
  <si>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</si>
  <si>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</si>
  <si>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</si>
  <si>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</si>
  <si>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</si>
  <si>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</si>
  <si>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</si>
  <si>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</si>
  <si>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</si>
  <si>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</si>
  <si>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</si>
  <si>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</si>
  <si>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</si>
  <si>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</si>
  <si>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</si>
  <si>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</si>
  <si>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</si>
  <si>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</si>
  <si>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</si>
  <si>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</si>
  <si>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</si>
  <si>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</si>
  <si>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</si>
  <si>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</si>
  <si>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</si>
  <si>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</si>
  <si>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</si>
  <si>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</si>
  <si>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</si>
  <si>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</si>
  <si>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</si>
  <si>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</si>
  <si>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</si>
  <si>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</si>
  <si>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</si>
  <si>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</si>
  <si>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</si>
  <si>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</si>
  <si>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</si>
  <si>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</si>
  <si>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</si>
  <si>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</si>
  <si>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</si>
  <si>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</si>
  <si>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</si>
  <si>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</si>
  <si>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</si>
  <si>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</si>
  <si>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</si>
  <si>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</si>
  <si>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</si>
  <si>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</si>
  <si>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</si>
  <si>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</si>
  <si>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</si>
  <si>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</si>
  <si>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</si>
  <si>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</si>
  <si>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</si>
  <si>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</si>
  <si>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</si>
  <si>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</si>
  <si>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</si>
  <si>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</si>
  <si>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</si>
  <si>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</si>
  <si>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</si>
  <si>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</si>
  <si>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</si>
  <si>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</si>
  <si>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</si>
  <si>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</si>
  <si>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</si>
  <si>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</si>
  <si>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</si>
  <si>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</si>
  <si>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</si>
  <si>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</si>
  <si>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</si>
  <si>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</si>
  <si>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</si>
  <si>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</si>
  <si>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</si>
  <si>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</si>
  <si>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</si>
  <si>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</si>
  <si>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</si>
  <si>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</si>
  <si>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</si>
  <si>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</si>
  <si>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</si>
  <si>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</si>
  <si>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</si>
  <si>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</si>
  <si>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</si>
  <si>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</si>
  <si>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</si>
  <si>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</si>
  <si>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</si>
  <si>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</si>
  <si>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</si>
  <si>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</si>
  <si>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</si>
  <si>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</si>
  <si>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</si>
  <si>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</si>
  <si>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</si>
  <si>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</si>
  <si>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</si>
  <si>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</si>
  <si>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</si>
  <si>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</si>
  <si>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</si>
  <si>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</si>
  <si>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</si>
  <si>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</si>
  <si>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</si>
  <si>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</si>
  <si>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</si>
  <si>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</si>
  <si>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</si>
  <si>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</si>
  <si>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</si>
  <si>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</si>
  <si>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</si>
  <si>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</si>
  <si>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</si>
  <si>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</si>
  <si>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</si>
  <si>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</si>
  <si>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</si>
  <si>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</si>
  <si>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</si>
  <si>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</si>
  <si>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</si>
  <si>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</si>
  <si>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</si>
  <si>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</si>
  <si>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</si>
  <si>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</si>
  <si>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</si>
  <si>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</si>
  <si>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</si>
  <si>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</si>
  <si>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</si>
  <si>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</si>
  <si>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</si>
  <si>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</si>
  <si>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</si>
  <si>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</si>
  <si>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</si>
  <si>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</si>
  <si>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</si>
  <si>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</si>
  <si>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</si>
  <si>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</si>
  <si>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</si>
  <si>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</si>
  <si>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</si>
  <si>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</si>
  <si>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</si>
  <si>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</si>
  <si>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</si>
  <si>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</si>
  <si>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</si>
  <si>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</si>
  <si>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</si>
  <si>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</si>
  <si>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</si>
  <si>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</si>
  <si>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</si>
  <si>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</si>
  <si>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</si>
  <si>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</si>
  <si>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</si>
  <si>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</si>
  <si>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</si>
  <si>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</si>
  <si>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</si>
  <si>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</si>
  <si>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</si>
  <si>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</si>
  <si>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</si>
  <si>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</si>
  <si>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</si>
  <si>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</si>
  <si>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</si>
  <si>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</si>
  <si>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</si>
  <si>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</si>
  <si>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</si>
  <si>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</si>
  <si>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</si>
  <si>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</si>
  <si>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</si>
  <si>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</si>
  <si>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</si>
  <si>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</si>
  <si>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</si>
  <si>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</si>
  <si>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</si>
  <si>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</si>
  <si>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</si>
  <si>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</si>
  <si>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</si>
  <si>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</si>
  <si>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</si>
  <si>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</si>
  <si>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</si>
  <si>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</si>
  <si>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</si>
  <si>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</si>
  <si>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</si>
  <si>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</si>
  <si>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</si>
  <si>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</si>
  <si>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</si>
  <si>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</si>
  <si>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</si>
  <si>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</si>
  <si>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</si>
  <si>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</si>
  <si>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</si>
  <si>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</si>
  <si>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</si>
  <si>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</si>
  <si>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</si>
  <si>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</si>
  <si>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</si>
  <si>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</si>
  <si>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</si>
  <si>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</si>
  <si>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</si>
  <si>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</si>
  <si>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</si>
  <si>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</si>
  <si>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</si>
  <si>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</si>
  <si>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</si>
  <si>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</si>
  <si>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</si>
  <si>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</si>
  <si>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</si>
  <si>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</si>
  <si>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</si>
  <si>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</si>
  <si>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</si>
  <si>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</si>
  <si>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</si>
  <si>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</si>
  <si>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</si>
  <si>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</si>
  <si>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</si>
  <si>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</si>
  <si>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</si>
  <si>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</si>
  <si>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</si>
  <si>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</si>
  <si>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</si>
  <si>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</si>
  <si>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</si>
  <si>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</si>
  <si>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</si>
  <si>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</si>
  <si>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</si>
  <si>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</si>
  <si>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</si>
  <si>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</si>
  <si>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</si>
  <si>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</si>
  <si>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</si>
  <si>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</si>
  <si>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</si>
  <si>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</si>
  <si>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</si>
  <si>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</si>
  <si>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</si>
  <si>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</si>
  <si>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</si>
  <si>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</si>
  <si>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</si>
  <si>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</si>
  <si>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</si>
  <si>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</si>
  <si>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</si>
  <si>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</si>
  <si>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</si>
  <si>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</si>
  <si>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</si>
  <si>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</si>
  <si>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</si>
  <si>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</si>
  <si>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</si>
  <si>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</si>
  <si>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</si>
  <si>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</si>
  <si>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</si>
  <si>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</si>
  <si>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</si>
  <si>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</si>
  <si>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</si>
  <si>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</si>
  <si>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</si>
  <si>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</si>
  <si>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</si>
  <si>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</si>
  <si>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</si>
  <si>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</si>
  <si>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</si>
  <si>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</si>
  <si>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</si>
  <si>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</si>
  <si>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</si>
  <si>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</si>
  <si>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</si>
  <si>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</si>
  <si>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</si>
  <si>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</si>
  <si>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</si>
  <si>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</si>
  <si>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</si>
  <si>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</si>
  <si>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</si>
  <si>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</si>
  <si>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</si>
  <si>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</si>
  <si>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</si>
  <si>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</si>
  <si>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</si>
  <si>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</si>
  <si>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</si>
  <si>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</si>
  <si>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</si>
  <si>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</si>
  <si>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</si>
  <si>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</si>
  <si>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</si>
  <si>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</si>
  <si>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</si>
  <si>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</si>
  <si>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</si>
  <si>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</si>
  <si>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</si>
  <si>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</si>
  <si>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</si>
  <si>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</si>
  <si>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</si>
  <si>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</si>
  <si>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</si>
  <si>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</si>
  <si>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</si>
  <si>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</si>
  <si>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</si>
  <si>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</si>
  <si>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</si>
  <si>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</si>
  <si>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</si>
  <si>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</si>
  <si>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</si>
  <si>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</si>
  <si>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</si>
  <si>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</si>
  <si>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</si>
  <si>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</si>
  <si>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</si>
  <si>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</si>
  <si>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</si>
  <si>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</si>
  <si>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</si>
  <si>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</si>
  <si>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</si>
  <si>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</si>
  <si>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</si>
  <si>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</si>
  <si>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</si>
  <si>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</si>
  <si>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</si>
  <si>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</si>
  <si>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</si>
  <si>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</si>
  <si>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</si>
  <si>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</si>
  <si>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</si>
  <si>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</si>
  <si>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</si>
  <si>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</si>
  <si>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</si>
  <si>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</si>
  <si>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</si>
  <si>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</si>
  <si>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</si>
  <si>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</si>
  <si>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</si>
  <si>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</si>
  <si>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</si>
  <si>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</si>
  <si>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</si>
  <si>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</si>
  <si>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</si>
  <si>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</si>
  <si>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</si>
  <si>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</si>
  <si>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</si>
  <si>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</si>
  <si>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</si>
  <si>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</si>
  <si>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</si>
  <si>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</si>
  <si>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</si>
  <si>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</si>
  <si>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</si>
  <si>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</si>
  <si>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</si>
  <si>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</si>
  <si>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</si>
  <si>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</si>
  <si>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</si>
  <si>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</si>
  <si>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</si>
  <si>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</si>
  <si>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</si>
  <si>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</si>
  <si>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</si>
  <si>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</si>
  <si>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</si>
  <si>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</si>
  <si>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</si>
  <si>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</si>
  <si>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</si>
  <si>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</si>
  <si>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</si>
  <si>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</si>
  <si>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</si>
  <si>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</si>
  <si>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</si>
  <si>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</si>
  <si>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</si>
  <si>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</si>
  <si>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</si>
  <si>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</si>
  <si>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</si>
  <si>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</si>
  <si>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</si>
  <si>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</si>
  <si>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</si>
  <si>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</si>
  <si>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</si>
  <si>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</si>
  <si>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</si>
  <si>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</si>
  <si>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</si>
  <si>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</si>
  <si>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</si>
  <si>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</si>
  <si>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</si>
  <si>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</si>
  <si>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</si>
  <si>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</si>
  <si>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</si>
  <si>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</si>
  <si>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</si>
  <si>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</si>
  <si>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</si>
  <si>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</si>
  <si>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</si>
  <si>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</si>
  <si>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</si>
  <si>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</si>
  <si>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</si>
  <si>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</si>
  <si>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</si>
  <si>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</si>
  <si>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</si>
  <si>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</si>
  <si>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</si>
  <si>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</si>
  <si>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</si>
  <si>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</si>
  <si>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</si>
  <si>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</si>
  <si>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</si>
  <si>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</si>
  <si>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</si>
  <si>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</si>
  <si>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</si>
  <si>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</si>
  <si>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</si>
  <si>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</si>
  <si>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</si>
  <si>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</si>
  <si>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</si>
  <si>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</si>
  <si>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</si>
  <si>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</si>
  <si>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</si>
  <si>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</si>
  <si>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</si>
  <si>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</si>
  <si>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</si>
  <si>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</si>
  <si>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</si>
  <si>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</si>
  <si>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</si>
  <si>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</si>
  <si>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</si>
  <si>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</si>
  <si>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</si>
  <si>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</si>
  <si>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</si>
  <si>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</si>
  <si>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</si>
  <si>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</si>
  <si>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</si>
  <si>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</si>
  <si>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</si>
  <si>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</si>
  <si>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</si>
  <si>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</si>
  <si>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</si>
  <si>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</si>
  <si>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</si>
  <si>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</si>
  <si>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</si>
  <si>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</si>
  <si>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</si>
  <si>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</si>
  <si>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</si>
  <si>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</si>
  <si>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</si>
  <si>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</si>
  <si>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</si>
  <si>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</si>
  <si>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</si>
  <si>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</si>
  <si>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</si>
  <si>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</si>
  <si>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</si>
  <si>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</si>
  <si>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</si>
  <si>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</si>
  <si>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</si>
  <si>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</si>
  <si>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</si>
  <si>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</si>
  <si>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</si>
  <si>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</si>
  <si>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</si>
  <si>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</si>
  <si>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</si>
  <si>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</si>
  <si>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</si>
  <si>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</si>
  <si>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</si>
  <si>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</si>
  <si>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</si>
  <si>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</si>
  <si>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</si>
  <si>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</si>
  <si>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</si>
  <si>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</si>
  <si>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</si>
  <si>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</si>
  <si>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</si>
  <si>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</si>
  <si>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</si>
  <si>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</si>
  <si>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</si>
  <si>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</si>
  <si>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</si>
  <si>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</si>
  <si>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</si>
  <si>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</si>
  <si>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</si>
  <si>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</si>
  <si>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</si>
  <si>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</si>
  <si>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</si>
  <si>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</si>
  <si>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</si>
  <si>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</si>
  <si>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</si>
  <si>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</si>
  <si>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</si>
  <si>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</si>
  <si>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</si>
  <si>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</si>
  <si>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</si>
  <si>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</si>
  <si>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</si>
  <si>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</si>
  <si>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</si>
  <si>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</si>
  <si>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</si>
  <si>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</si>
  <si>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</si>
  <si>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</si>
  <si>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</si>
  <si>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</si>
  <si>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</si>
  <si>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</si>
  <si>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</si>
  <si>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</si>
  <si>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</si>
  <si>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</si>
  <si>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</si>
  <si>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</si>
  <si>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</si>
  <si>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</si>
  <si>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</si>
  <si>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</si>
  <si>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</si>
  <si>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</si>
  <si>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</si>
  <si>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</si>
  <si>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</si>
  <si>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</si>
  <si>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</si>
  <si>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</si>
  <si>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</si>
  <si>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</si>
  <si>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</si>
  <si>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</si>
  <si>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</si>
  <si>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</si>
  <si>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</si>
  <si>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</si>
  <si>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</si>
  <si>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</si>
  <si>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</si>
  <si>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</si>
  <si>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</si>
  <si>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</si>
  <si>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</si>
  <si>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</si>
  <si>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</si>
  <si>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</si>
  <si>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</si>
  <si>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</si>
  <si>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</si>
  <si>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</si>
  <si>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</si>
  <si>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</si>
  <si>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</si>
  <si>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</si>
  <si>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</si>
  <si>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</si>
  <si>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</si>
  <si>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</si>
  <si>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</si>
  <si>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</si>
  <si>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</si>
  <si>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</si>
  <si>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</si>
  <si>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</si>
  <si>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</si>
  <si>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</si>
  <si>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</si>
  <si>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</si>
  <si>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</si>
  <si>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</si>
  <si>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</si>
  <si>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</si>
  <si>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</si>
  <si>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</si>
  <si>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</si>
  <si>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</si>
  <si>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</si>
  <si>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</si>
  <si>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</si>
  <si>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</si>
  <si>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</si>
  <si>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</si>
  <si>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</si>
  <si>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</si>
  <si>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</si>
  <si>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</si>
  <si>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</si>
  <si>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</si>
  <si>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</si>
  <si>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</si>
  <si>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</si>
  <si>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</si>
  <si>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</si>
  <si>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</si>
  <si>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</si>
  <si>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</si>
  <si>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</si>
  <si>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</si>
  <si>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</si>
  <si>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</si>
  <si>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</si>
  <si>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</si>
  <si>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</si>
  <si>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</si>
  <si>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</si>
  <si>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</si>
  <si>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</si>
  <si>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</si>
  <si>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</si>
  <si>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</si>
  <si>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</si>
  <si>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</si>
  <si>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</si>
  <si>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</si>
  <si>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</si>
  <si>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</si>
  <si>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</si>
  <si>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</si>
  <si>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</si>
  <si>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</si>
  <si>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</si>
  <si>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</si>
  <si>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</si>
  <si>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</si>
  <si>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</si>
  <si>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</si>
  <si>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</si>
  <si>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</si>
  <si>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</si>
  <si>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</si>
  <si>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</si>
  <si>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</si>
  <si>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</si>
  <si>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</si>
  <si>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</si>
  <si>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</si>
  <si>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</si>
  <si>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</si>
  <si>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</si>
  <si>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</si>
  <si>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</si>
  <si>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</si>
  <si>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</si>
  <si>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</si>
  <si>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</si>
  <si>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</si>
  <si>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</si>
  <si>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</si>
  <si>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</si>
  <si>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</si>
  <si>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</si>
  <si>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</si>
  <si>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</si>
  <si>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</si>
  <si>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</si>
  <si>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</si>
  <si>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</si>
  <si>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</si>
  <si>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</si>
  <si>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</si>
  <si>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</si>
  <si>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</si>
  <si>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</si>
  <si>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</si>
  <si>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</si>
  <si>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</si>
  <si>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</si>
  <si>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</si>
  <si>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</si>
  <si>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</si>
  <si>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</si>
  <si>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</si>
  <si>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</si>
  <si>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</si>
  <si>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</si>
  <si>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</si>
  <si>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</si>
  <si>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</si>
  <si>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</si>
  <si>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</si>
  <si>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</si>
  <si>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</si>
  <si>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</si>
  <si>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</si>
  <si>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</si>
  <si>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</si>
  <si>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</si>
  <si>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</si>
  <si>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</si>
  <si>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</si>
  <si>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</si>
  <si>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</si>
  <si>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</si>
  <si>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</si>
  <si>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</si>
  <si>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</si>
  <si>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</si>
  <si>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</si>
  <si>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</si>
  <si>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</si>
  <si>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</si>
  <si>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</si>
  <si>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</si>
  <si>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</si>
  <si>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</si>
  <si>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</si>
  <si>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</si>
  <si>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</si>
  <si>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</si>
  <si>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</si>
  <si>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</si>
  <si>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</si>
  <si>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</si>
  <si>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</si>
  <si>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</si>
  <si>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</si>
  <si>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</si>
  <si>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</si>
  <si>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</si>
  <si>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</si>
  <si>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</si>
  <si>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</si>
  <si>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</si>
  <si>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</si>
  <si>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</si>
  <si>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</si>
  <si>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</si>
  <si>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</si>
  <si>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</si>
  <si>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</si>
  <si>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</si>
  <si>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</si>
  <si>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</si>
  <si>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</si>
  <si>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</si>
  <si>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</si>
  <si>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</si>
  <si>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</si>
  <si>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</si>
  <si>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</si>
  <si>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</si>
  <si>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</si>
  <si>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</si>
  <si>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</si>
  <si>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</si>
  <si>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</si>
  <si>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</si>
  <si>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</si>
  <si>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</si>
  <si>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</si>
  <si>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</si>
  <si>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</si>
  <si>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</si>
  <si>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</si>
  <si>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</si>
  <si>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</si>
  <si>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</si>
  <si>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</si>
  <si>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</si>
  <si>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</si>
  <si>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</si>
  <si>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</si>
  <si>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</si>
  <si>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</si>
  <si>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</si>
  <si>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</si>
  <si>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</si>
  <si>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</si>
  <si>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</si>
  <si>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</si>
  <si>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</si>
  <si>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</si>
  <si>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</si>
  <si>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</si>
  <si>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</si>
  <si>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</si>
  <si>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</si>
  <si>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</si>
  <si>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</si>
  <si>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</si>
  <si>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</si>
  <si>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</si>
  <si>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</si>
  <si>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</si>
  <si>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</si>
  <si>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</si>
  <si>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</si>
  <si>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</si>
  <si>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</si>
  <si>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</si>
  <si>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</si>
  <si>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</si>
  <si>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</si>
  <si>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</si>
  <si>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</si>
  <si>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</si>
  <si>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</si>
  <si>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</si>
  <si>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</si>
  <si>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</si>
  <si>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</si>
  <si>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</si>
  <si>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</si>
  <si>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</si>
  <si>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</si>
  <si>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</si>
  <si>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</si>
  <si>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</si>
  <si>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</si>
  <si>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</si>
  <si>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</si>
  <si>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</si>
  <si>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</si>
  <si>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</si>
  <si>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</si>
  <si>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</si>
  <si>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</si>
  <si>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</si>
  <si>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</si>
  <si>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</si>
  <si>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</si>
  <si>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</si>
  <si>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</si>
  <si>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</si>
  <si>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</si>
  <si>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</si>
  <si>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</si>
  <si>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</si>
  <si>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</si>
  <si>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</si>
  <si>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</si>
  <si>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</si>
  <si>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</si>
  <si>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</si>
  <si>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</si>
  <si>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</si>
  <si>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</si>
  <si>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</si>
  <si>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</si>
  <si>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</si>
  <si>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</si>
  <si>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</si>
  <si>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</si>
  <si>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</si>
  <si>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</si>
  <si>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</si>
  <si>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</si>
  <si>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</si>
  <si>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</si>
  <si>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</si>
  <si>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</si>
  <si>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</si>
  <si>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</si>
  <si>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</si>
  <si>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</si>
  <si>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</si>
  <si>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</si>
  <si>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</si>
  <si>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</si>
  <si>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</si>
  <si>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</si>
  <si>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</si>
  <si>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</si>
  <si>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</si>
  <si>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</si>
  <si>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</si>
  <si>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</si>
  <si>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</si>
  <si>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</si>
  <si>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</si>
  <si>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</si>
  <si>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</si>
  <si>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</si>
  <si>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</si>
  <si>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</si>
  <si>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</si>
  <si>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</si>
  <si>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</si>
  <si>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</si>
  <si>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</si>
  <si>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</si>
  <si>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</si>
  <si>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</si>
  <si>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</si>
  <si>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</si>
  <si>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</si>
  <si>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</si>
  <si>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</si>
  <si>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</si>
  <si>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</si>
  <si>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</si>
  <si>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</si>
  <si>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</si>
  <si>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</si>
  <si>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</si>
  <si>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</si>
  <si>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</si>
  <si>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</si>
  <si>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</si>
  <si>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</si>
  <si>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</si>
  <si>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</si>
  <si>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</si>
  <si>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</si>
  <si>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</si>
  <si>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</si>
  <si>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</si>
  <si>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</si>
  <si>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</si>
  <si>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</si>
  <si>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</si>
  <si>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</si>
  <si>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</si>
  <si>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</si>
  <si>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</si>
  <si>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</si>
  <si>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</si>
  <si>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</si>
  <si>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</si>
  <si>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</si>
  <si>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</si>
  <si>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</si>
  <si>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</si>
  <si>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</si>
  <si>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</si>
  <si>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</si>
  <si>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</si>
  <si>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</si>
  <si>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</si>
  <si>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</si>
  <si>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</si>
  <si>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</si>
  <si>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</si>
  <si>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</si>
  <si>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</si>
  <si>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</si>
  <si>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</si>
  <si>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</si>
  <si>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</si>
  <si>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</si>
  <si>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</si>
  <si>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</si>
  <si>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</si>
  <si>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</si>
  <si>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</si>
  <si>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</si>
  <si>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</si>
  <si>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</si>
  <si>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</si>
  <si>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</si>
  <si>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</si>
  <si>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</si>
  <si>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</si>
  <si>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</si>
  <si>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</si>
  <si>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</si>
  <si>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</si>
  <si>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</si>
  <si>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</si>
  <si>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</si>
  <si>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</si>
  <si>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</si>
  <si>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</si>
  <si>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</si>
  <si>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</si>
  <si>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</si>
  <si>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</si>
  <si>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</si>
  <si>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</si>
  <si>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</si>
  <si>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</si>
  <si>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</si>
  <si>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</si>
  <si>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</si>
  <si>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</si>
  <si>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</si>
  <si>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</si>
  <si>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</si>
  <si>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</si>
  <si>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</si>
  <si>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</si>
  <si>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</si>
  <si>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</si>
  <si>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</si>
  <si>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</si>
  <si>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</si>
  <si>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</si>
  <si>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</si>
  <si>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</si>
  <si>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</si>
  <si>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</si>
  <si>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</si>
  <si>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</si>
  <si>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</si>
  <si>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</si>
  <si>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</si>
  <si>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</si>
  <si>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</si>
  <si>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</si>
  <si>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</si>
  <si>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</si>
  <si>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</si>
  <si>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</si>
  <si>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</si>
  <si>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</si>
  <si>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</si>
  <si>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</si>
  <si>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</si>
  <si>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</si>
  <si>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</si>
  <si>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</si>
  <si>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</si>
  <si>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</si>
  <si>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</si>
  <si>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</si>
  <si>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</si>
  <si>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</si>
  <si>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</si>
  <si>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</si>
  <si>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</si>
  <si>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</si>
  <si>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</si>
  <si>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</si>
  <si>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</si>
  <si>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</si>
  <si>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</si>
  <si>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</si>
  <si>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</si>
  <si>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</si>
  <si>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</si>
  <si>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</si>
  <si>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</si>
  <si>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</si>
  <si>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</si>
  <si>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</si>
  <si>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</si>
  <si>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</si>
  <si>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</si>
  <si>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</si>
  <si>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</si>
  <si>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</si>
  <si>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</si>
  <si>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</si>
  <si>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</si>
  <si>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</si>
  <si>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</si>
  <si>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</si>
  <si>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</si>
  <si>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</si>
  <si>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</si>
  <si>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</si>
  <si>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</si>
  <si>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</si>
  <si>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</si>
  <si>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</si>
  <si>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</si>
  <si>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</si>
  <si>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</si>
  <si>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</si>
  <si>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</si>
  <si>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</si>
  <si>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</si>
  <si>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</si>
  <si>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</si>
  <si>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</si>
  <si>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</si>
  <si>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</si>
  <si>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</si>
  <si>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</si>
  <si>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</si>
  <si>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</si>
  <si>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</si>
  <si>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</si>
  <si>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</si>
  <si>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</si>
  <si>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</si>
  <si>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</si>
  <si>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</si>
  <si>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</si>
  <si>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</si>
  <si>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</si>
  <si>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</si>
  <si>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</si>
  <si>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</si>
  <si>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</si>
  <si>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</si>
  <si>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</si>
  <si>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</si>
  <si>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</si>
  <si>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</si>
  <si>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</si>
  <si>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</si>
  <si>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</si>
  <si>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</si>
  <si>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</si>
  <si>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</si>
  <si>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</si>
  <si>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</si>
  <si>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</si>
  <si>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</si>
  <si>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</si>
  <si>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</si>
  <si>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</si>
  <si>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</si>
  <si>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</si>
  <si>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</si>
  <si>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</si>
  <si>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</si>
  <si>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</si>
  <si>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</si>
  <si>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</si>
  <si>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</si>
  <si>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</si>
  <si>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</si>
  <si>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</si>
  <si>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</si>
  <si>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</si>
  <si>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</si>
  <si>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</si>
  <si>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</si>
  <si>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</si>
  <si>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</si>
  <si>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</si>
  <si>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</si>
  <si>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</si>
  <si>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</si>
  <si>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</si>
  <si>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</si>
  <si>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</si>
  <si>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</si>
  <si>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</si>
  <si>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</si>
  <si>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</si>
  <si>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</si>
  <si>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</si>
  <si>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</si>
  <si>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</si>
  <si>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</si>
  <si>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</si>
  <si>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</si>
  <si>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</si>
  <si>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</si>
  <si>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</si>
  <si>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</si>
  <si>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</si>
  <si>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</si>
  <si>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</si>
  <si>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</si>
  <si>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</si>
  <si>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</si>
  <si>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</si>
  <si>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</si>
  <si>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</si>
  <si>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</si>
  <si>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</si>
  <si>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</si>
  <si>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</si>
  <si>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</si>
  <si>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</si>
  <si>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</si>
  <si>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</si>
  <si>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</si>
  <si>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</si>
  <si>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</si>
  <si>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</si>
  <si>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</si>
  <si>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</si>
  <si>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</si>
  <si>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</si>
  <si>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</si>
  <si>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</si>
  <si>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</si>
  <si>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</si>
  <si>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</si>
  <si>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</si>
  <si>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</si>
  <si>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</si>
  <si>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</si>
  <si>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</si>
  <si>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</si>
  <si>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</si>
  <si>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</si>
  <si>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</si>
  <si>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</si>
  <si>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</si>
  <si>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</si>
  <si>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</si>
  <si>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</si>
  <si>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</si>
  <si>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</si>
  <si>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</si>
  <si>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</si>
  <si>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</si>
  <si>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</si>
  <si>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</si>
  <si>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</si>
  <si>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</si>
  <si>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</si>
  <si>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</si>
  <si>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</si>
  <si>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</si>
  <si>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</si>
  <si>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</si>
  <si>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</si>
  <si>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</si>
  <si>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</si>
  <si>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</si>
  <si>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</si>
  <si>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</si>
  <si>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</si>
  <si>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</si>
  <si>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</si>
  <si>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</si>
  <si>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</si>
  <si>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</si>
  <si>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</si>
  <si>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</si>
  <si>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</si>
  <si>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</si>
  <si>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</si>
  <si>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</si>
  <si>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</si>
  <si>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</si>
  <si>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</si>
  <si>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</si>
  <si>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</si>
  <si>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</si>
  <si>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</si>
  <si>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</si>
  <si>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</si>
  <si>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</si>
  <si>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</si>
  <si>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</si>
  <si>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</si>
  <si>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</si>
  <si>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</si>
  <si>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</si>
  <si>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</si>
  <si>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</si>
  <si>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</si>
  <si>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</si>
  <si>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</si>
  <si>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</si>
  <si>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</si>
  <si>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</si>
  <si>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</si>
  <si>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</si>
  <si>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</si>
  <si>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</si>
  <si>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</si>
  <si>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</si>
  <si>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</si>
  <si>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</si>
  <si>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</si>
  <si>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</si>
  <si>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</si>
  <si>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</si>
  <si>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</si>
  <si>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</si>
  <si>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</si>
  <si>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</si>
  <si>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</si>
  <si>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</si>
  <si>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</si>
  <si>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</si>
  <si>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</si>
  <si>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</si>
  <si>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</si>
  <si>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</si>
  <si>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</si>
  <si>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</si>
  <si>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</si>
  <si>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</si>
  <si>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</si>
  <si>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</si>
  <si>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</si>
  <si>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</si>
  <si>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</si>
  <si>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</si>
  <si>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</si>
  <si>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</si>
  <si>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</si>
  <si>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</si>
  <si>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</si>
  <si>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</si>
  <si>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</si>
  <si>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</si>
  <si>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</si>
  <si>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</si>
  <si>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</si>
  <si>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</si>
  <si>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</si>
  <si>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</si>
  <si>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</si>
  <si>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</si>
  <si>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</si>
  <si>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</si>
  <si>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</si>
  <si>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</si>
  <si>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</si>
  <si>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</si>
  <si>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</si>
  <si>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</si>
  <si>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</si>
  <si>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</si>
  <si>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</si>
  <si>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</si>
  <si>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</si>
  <si>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</si>
  <si>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</si>
  <si>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</si>
  <si>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</si>
  <si>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</si>
  <si>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</si>
  <si>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</si>
  <si>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</si>
  <si>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</si>
  <si>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</si>
  <si>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</si>
  <si>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</si>
  <si>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</si>
  <si>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</si>
  <si>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</si>
  <si>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</si>
  <si>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</si>
  <si>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</si>
  <si>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</si>
  <si>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</si>
  <si>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</si>
  <si>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</si>
  <si>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</si>
  <si>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</si>
  <si>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</si>
  <si>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</si>
  <si>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</si>
  <si>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</si>
  <si>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</si>
  <si>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</si>
  <si>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</si>
  <si>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</si>
  <si>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</si>
  <si>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</si>
  <si>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</si>
  <si>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</si>
  <si>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</si>
  <si>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</si>
  <si>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</si>
  <si>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</si>
  <si>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</si>
  <si>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</si>
  <si>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</si>
  <si>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</si>
  <si>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</si>
  <si>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</si>
  <si>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</si>
  <si>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</si>
  <si>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</si>
  <si>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</si>
  <si>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</si>
  <si>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</si>
  <si>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</si>
  <si>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</si>
  <si>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</si>
  <si>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</si>
  <si>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</si>
  <si>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</si>
  <si>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</si>
  <si>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</si>
  <si>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</si>
  <si>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</si>
  <si>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</si>
  <si>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</si>
  <si>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</si>
  <si>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</si>
  <si>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</si>
  <si>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</si>
  <si>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</si>
  <si>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</si>
  <si>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</si>
  <si>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</si>
  <si>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</si>
  <si>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</si>
  <si>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</si>
  <si>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</si>
  <si>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</si>
  <si>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</si>
  <si>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</si>
  <si>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</si>
  <si>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</si>
  <si>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</si>
  <si>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</si>
  <si>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</si>
  <si>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</si>
  <si>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</si>
  <si>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</si>
  <si>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</si>
  <si>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</si>
  <si>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</si>
  <si>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</si>
  <si>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</si>
  <si>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</si>
  <si>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</si>
  <si>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</si>
  <si>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</si>
  <si>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</si>
  <si>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</si>
  <si>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</si>
  <si>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</si>
  <si>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</si>
  <si>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</si>
  <si>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</si>
  <si>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</si>
  <si>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</si>
  <si>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</si>
  <si>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</si>
  <si>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</si>
  <si>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</si>
  <si>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</si>
  <si>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</si>
  <si>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</si>
  <si>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</si>
  <si>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</si>
  <si>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</si>
  <si>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</si>
  <si>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</si>
  <si>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</si>
  <si>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</si>
  <si>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</si>
  <si>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</si>
  <si>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</si>
  <si>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</si>
  <si>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</si>
  <si>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</si>
  <si>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</si>
  <si>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</si>
  <si>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</si>
  <si>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</si>
  <si>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</si>
  <si>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</si>
  <si>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</si>
  <si>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</si>
  <si>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</si>
  <si>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</si>
  <si>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</si>
  <si>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</si>
  <si>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</si>
  <si>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</si>
  <si>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</si>
  <si>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</si>
  <si>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</si>
  <si>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</si>
  <si>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</si>
  <si>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</si>
  <si>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</si>
  <si>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</si>
  <si>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</si>
  <si>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</si>
  <si>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</si>
  <si>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</si>
  <si>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</si>
  <si>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</si>
  <si>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</si>
  <si>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</si>
  <si>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</si>
  <si>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</si>
  <si>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</si>
  <si>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</si>
  <si>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</si>
  <si>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</si>
  <si>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</si>
  <si>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</si>
  <si>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</si>
  <si>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</si>
  <si>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</si>
  <si>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</si>
  <si>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</si>
  <si>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</si>
  <si>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</si>
  <si>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</si>
  <si>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</si>
  <si>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</si>
  <si>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</si>
  <si>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</si>
  <si>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</si>
  <si>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</si>
  <si>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</si>
  <si>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</si>
  <si>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</si>
  <si>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</si>
  <si>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</si>
  <si>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</si>
  <si>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</si>
  <si>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</si>
  <si>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</si>
  <si>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</si>
  <si>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</si>
  <si>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</si>
  <si>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</si>
  <si>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</si>
  <si>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</si>
  <si>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</si>
  <si>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</si>
  <si>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</si>
  <si>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</si>
  <si>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</si>
  <si>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</si>
  <si>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</si>
  <si>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</si>
  <si>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</si>
  <si>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</si>
  <si>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</si>
  <si>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</si>
  <si>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</si>
  <si>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</si>
  <si>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</si>
  <si>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</si>
  <si>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</si>
  <si>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</si>
  <si>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</si>
  <si>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</si>
  <si>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</si>
  <si>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</si>
  <si>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</si>
  <si>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</si>
  <si>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</si>
  <si>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</si>
  <si>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</si>
  <si>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</si>
  <si>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</si>
  <si>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</si>
  <si>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</si>
  <si>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</si>
  <si>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</si>
  <si>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</si>
  <si>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</si>
  <si>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</si>
  <si>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</si>
  <si>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</si>
  <si>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</si>
  <si>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</si>
  <si>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</si>
  <si>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</si>
  <si>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</si>
  <si>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</si>
  <si>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</si>
  <si>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</si>
  <si>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</si>
  <si>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</si>
  <si>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</si>
  <si>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</si>
  <si>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</si>
  <si>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</si>
  <si>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</si>
  <si>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</si>
  <si>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</si>
  <si>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</si>
  <si>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</si>
  <si>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</si>
  <si>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</si>
  <si>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</si>
  <si>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</si>
  <si>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</si>
  <si>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</si>
  <si>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</si>
  <si>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</si>
  <si>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</si>
  <si>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</si>
  <si>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</si>
  <si>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</si>
  <si>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</si>
  <si>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</si>
  <si>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</si>
  <si>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</si>
  <si>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</si>
  <si>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</si>
  <si>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</si>
  <si>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</si>
  <si>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</si>
  <si>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</si>
  <si>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</si>
  <si>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</si>
  <si>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</si>
  <si>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</si>
  <si>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</si>
  <si>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</si>
  <si>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</si>
  <si>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</si>
  <si>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</si>
  <si>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</si>
  <si>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</si>
  <si>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</si>
  <si>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</si>
  <si>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</si>
  <si>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</si>
  <si>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</si>
  <si>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</si>
  <si>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</si>
  <si>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</si>
  <si>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</si>
  <si>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</si>
  <si>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</si>
  <si>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</si>
  <si>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</si>
  <si>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</si>
  <si>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</si>
  <si>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</si>
  <si>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</si>
  <si>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</si>
  <si>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</si>
  <si>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</si>
  <si>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</si>
  <si>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</si>
  <si>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</si>
  <si>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</si>
  <si>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</si>
  <si>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</si>
  <si>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</si>
  <si>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</si>
  <si>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</si>
  <si>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</si>
  <si>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</si>
  <si>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</si>
  <si>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</si>
  <si>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</si>
  <si>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</si>
  <si>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</si>
  <si>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</si>
  <si>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</si>
  <si>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</si>
  <si>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</si>
  <si>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</si>
  <si>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</si>
  <si>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</si>
  <si>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</si>
  <si>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</si>
  <si>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</si>
  <si>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</si>
  <si>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</si>
  <si>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</si>
  <si>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</si>
  <si>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</si>
  <si>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</si>
  <si>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</si>
  <si>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</si>
  <si>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</si>
  <si>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</si>
  <si>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</si>
  <si>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</si>
  <si>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</si>
  <si>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</si>
  <si>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</si>
  <si>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</si>
  <si>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</si>
  <si>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</si>
  <si>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</si>
  <si>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</si>
  <si>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</si>
  <si>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</si>
  <si>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</si>
  <si>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</si>
  <si>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</si>
  <si>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</si>
  <si>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</si>
  <si>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</si>
  <si>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</si>
  <si>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</si>
  <si>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</si>
  <si>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</si>
  <si>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</si>
  <si>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</si>
  <si>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</si>
  <si>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</si>
  <si>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</si>
  <si>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</si>
  <si>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</si>
  <si>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</si>
  <si>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</si>
  <si>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</si>
  <si>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</si>
  <si>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</si>
  <si>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</si>
  <si>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</si>
  <si>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</si>
  <si>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</si>
  <si>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</si>
  <si>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</si>
  <si>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</si>
  <si>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</si>
  <si>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</si>
  <si>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</si>
  <si>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</si>
  <si>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</si>
  <si>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</si>
  <si>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</si>
  <si>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</si>
  <si>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</si>
  <si>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</si>
  <si>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</si>
  <si>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</si>
  <si>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</si>
  <si>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</si>
  <si>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</si>
  <si>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</si>
  <si>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</si>
  <si>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</si>
  <si>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</si>
  <si>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</si>
  <si>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</si>
  <si>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</si>
  <si>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</si>
  <si>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</si>
  <si>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</si>
  <si>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</si>
  <si>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</si>
  <si>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</si>
  <si>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</si>
  <si>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</si>
  <si>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</si>
  <si>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</si>
  <si>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</si>
  <si>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</si>
  <si>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</si>
  <si>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</si>
  <si>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</si>
  <si>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</si>
  <si>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</si>
  <si>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</si>
  <si>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</si>
  <si>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</si>
  <si>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</si>
  <si>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</si>
  <si>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</si>
  <si>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</si>
  <si>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</si>
  <si>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</si>
  <si>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</si>
  <si>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</si>
  <si>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</si>
  <si>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</si>
  <si>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</si>
  <si>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</si>
  <si>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</si>
  <si>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</si>
  <si>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</si>
  <si>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</si>
  <si>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</si>
  <si>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</si>
  <si>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</si>
  <si>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</si>
  <si>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</si>
  <si>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</si>
  <si>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</si>
  <si>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</si>
  <si>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</si>
  <si>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</si>
  <si>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</si>
  <si>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</si>
  <si>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</si>
  <si>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</si>
  <si>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</si>
  <si>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</si>
  <si>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</si>
  <si>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</si>
  <si>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</si>
  <si>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</si>
  <si>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</si>
  <si>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</si>
  <si>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</si>
  <si>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</si>
  <si>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</si>
  <si>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</si>
  <si>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</si>
  <si>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</si>
  <si>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</si>
  <si>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</si>
  <si>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</si>
  <si>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</si>
  <si>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</si>
  <si>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</si>
  <si>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</si>
  <si>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</si>
  <si>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</si>
  <si>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</si>
  <si>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</si>
  <si>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</si>
  <si>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</si>
  <si>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</si>
  <si>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</si>
  <si>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</si>
  <si>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</si>
  <si>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</si>
  <si>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</si>
  <si>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</si>
  <si>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</si>
  <si>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</si>
  <si>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</si>
  <si>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</si>
  <si>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</si>
  <si>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</si>
  <si>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</si>
  <si>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</si>
  <si>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</si>
  <si>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</si>
  <si>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</si>
  <si>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</si>
  <si>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</si>
  <si>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</si>
  <si>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</si>
  <si>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</si>
  <si>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</si>
  <si>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</si>
  <si>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</si>
  <si>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</si>
  <si>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</si>
  <si>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</si>
  <si>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</si>
  <si>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</si>
  <si>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</si>
  <si>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</si>
  <si>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</si>
  <si>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</si>
  <si>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</si>
  <si>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</si>
  <si>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</si>
  <si>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</si>
  <si>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</si>
  <si>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</si>
  <si>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</si>
  <si>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</si>
  <si>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</si>
  <si>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</si>
  <si>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</si>
  <si>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</si>
  <si>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</si>
  <si>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</si>
  <si>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</si>
  <si>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</si>
  <si>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</si>
  <si>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</si>
  <si>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</si>
  <si>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</si>
  <si>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</si>
  <si>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</si>
  <si>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</si>
  <si>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</si>
  <si>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</si>
  <si>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</si>
  <si>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</si>
  <si>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</si>
  <si>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</si>
  <si>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</si>
  <si>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</si>
  <si>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</si>
  <si>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</si>
  <si>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</si>
  <si>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</si>
  <si>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</si>
  <si>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</si>
  <si>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</si>
  <si>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</si>
  <si>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</si>
  <si>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</si>
  <si>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</si>
  <si>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</si>
  <si>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</si>
  <si>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</si>
  <si>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</si>
  <si>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</si>
  <si>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</si>
  <si>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</si>
  <si>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</si>
  <si>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</si>
  <si>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</si>
  <si>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</si>
  <si>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</si>
  <si>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</si>
  <si>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</si>
  <si>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</si>
  <si>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</si>
  <si>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</si>
  <si>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</si>
  <si>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</si>
  <si>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</si>
  <si>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</si>
  <si>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</si>
  <si>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</si>
  <si>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</si>
  <si>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</si>
  <si>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</si>
  <si>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</si>
  <si>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</si>
  <si>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</si>
  <si>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</si>
  <si>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</si>
  <si>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</si>
  <si>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</si>
  <si>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</si>
  <si>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</si>
  <si>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</si>
  <si>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</si>
  <si>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</si>
  <si>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</si>
  <si>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</si>
  <si>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</si>
  <si>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</si>
  <si>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</si>
  <si>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</si>
  <si>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</si>
  <si>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</si>
  <si>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</si>
  <si>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</si>
  <si>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</si>
  <si>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</si>
  <si>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</si>
  <si>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</si>
  <si>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</si>
  <si>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</si>
  <si>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</si>
  <si>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</si>
  <si>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</si>
  <si>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</si>
  <si>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</si>
  <si>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</si>
  <si>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</si>
  <si>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</si>
  <si>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</si>
  <si>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</si>
  <si>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</si>
  <si>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</si>
  <si>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</si>
  <si>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</si>
  <si>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</si>
  <si>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</si>
  <si>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</si>
  <si>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</si>
  <si>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</si>
  <si>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</si>
  <si>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</si>
  <si>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</si>
  <si>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</si>
  <si>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</si>
  <si>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</si>
  <si>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</si>
  <si>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</si>
  <si>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</si>
  <si>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</si>
  <si>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</si>
  <si>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</si>
  <si>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</si>
  <si>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</si>
  <si>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</si>
  <si>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</si>
  <si>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</si>
  <si>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</si>
  <si>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</si>
  <si>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</si>
  <si>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</si>
  <si>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</si>
  <si>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</si>
  <si>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</si>
  <si>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</si>
  <si>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</si>
  <si>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</si>
  <si>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</si>
  <si>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</si>
  <si>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</si>
  <si>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</si>
  <si>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</si>
  <si>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</si>
  <si>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</si>
  <si>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</si>
  <si>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</si>
  <si>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</si>
  <si>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</si>
  <si>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</si>
  <si>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</si>
  <si>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</si>
  <si>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</si>
  <si>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</si>
  <si>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</si>
  <si>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</si>
  <si>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</si>
  <si>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</si>
  <si>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</si>
  <si>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</si>
  <si>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</si>
  <si>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</si>
  <si>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</si>
  <si>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</si>
  <si>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</si>
  <si>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</si>
  <si>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</si>
  <si>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</si>
  <si>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</si>
  <si>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</si>
  <si>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</si>
  <si>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</si>
  <si>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</si>
  <si>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</si>
  <si>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</si>
  <si>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</si>
  <si>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</si>
  <si>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</si>
  <si>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</si>
  <si>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</si>
  <si>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</si>
  <si>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</si>
  <si>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</si>
  <si>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</si>
  <si>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</si>
  <si>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</si>
  <si>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</si>
  <si>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</si>
  <si>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</si>
  <si>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</si>
  <si>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</si>
  <si>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</si>
  <si>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</si>
  <si>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</si>
  <si>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</si>
  <si>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</si>
  <si>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</si>
  <si>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</si>
  <si>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</si>
  <si>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</si>
  <si>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</si>
  <si>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</si>
  <si>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</si>
  <si>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</si>
  <si>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</si>
  <si>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</si>
  <si>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</si>
  <si>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</si>
  <si>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</si>
  <si>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</si>
  <si>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</si>
  <si>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</si>
  <si>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</si>
  <si>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</si>
  <si>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</si>
  <si>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</si>
  <si>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</si>
  <si>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</si>
  <si>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</si>
  <si>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</si>
  <si>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</si>
  <si>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</si>
  <si>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</si>
  <si>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</si>
  <si>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</si>
  <si>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</si>
  <si>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</si>
  <si>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</si>
  <si>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</si>
  <si>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</si>
  <si>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</si>
  <si>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</si>
  <si>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</si>
  <si>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</si>
  <si>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</si>
  <si>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</si>
  <si>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</si>
  <si>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</si>
  <si>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</si>
  <si>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</si>
  <si>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</si>
  <si>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</si>
  <si>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</si>
  <si>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</si>
  <si>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</si>
  <si>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</si>
  <si>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</si>
  <si>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</si>
  <si>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</si>
  <si>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</si>
  <si>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</si>
  <si>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</si>
  <si>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</si>
  <si>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</si>
  <si>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</si>
  <si>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</si>
  <si>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</si>
  <si>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</si>
  <si>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</si>
  <si>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</si>
  <si>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</si>
  <si>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</si>
  <si>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</si>
  <si>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</si>
  <si>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</si>
  <si>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</si>
  <si>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</si>
  <si>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</si>
  <si>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</si>
  <si>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</si>
  <si>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</si>
  <si>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</si>
  <si>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</si>
  <si>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</si>
  <si>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</si>
  <si>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</si>
  <si>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</si>
  <si>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</si>
  <si>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</si>
  <si>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</si>
  <si>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</si>
  <si>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</si>
  <si>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</si>
  <si>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</si>
  <si>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</si>
  <si>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</si>
  <si>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</si>
  <si>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</si>
  <si>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</si>
  <si>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</si>
  <si>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</si>
  <si>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</si>
  <si>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</si>
  <si>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</si>
  <si>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</si>
  <si>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</si>
  <si>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</si>
  <si>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</si>
  <si>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</si>
  <si>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</si>
  <si>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</si>
  <si>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</si>
  <si>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</si>
  <si>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</si>
  <si>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</si>
  <si>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</si>
  <si>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</si>
  <si>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</si>
  <si>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</si>
  <si>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</si>
  <si>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</si>
  <si>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</si>
  <si>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</si>
  <si>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</si>
  <si>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</si>
  <si>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</si>
  <si>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</si>
  <si>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</si>
  <si>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</si>
  <si>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</si>
  <si>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</si>
  <si>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</si>
  <si>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</si>
  <si>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</si>
  <si>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</si>
  <si>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</si>
  <si>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</si>
  <si>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</si>
  <si>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</si>
  <si>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</si>
  <si>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</si>
  <si>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</si>
  <si>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</si>
  <si>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</si>
  <si>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</si>
  <si>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</si>
  <si>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</si>
  <si>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</si>
  <si>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</si>
  <si>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</si>
  <si>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</si>
  <si>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</si>
  <si>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</si>
  <si>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</si>
  <si>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</si>
  <si>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</si>
  <si>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</si>
  <si>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</si>
  <si>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</si>
  <si>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</si>
  <si>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</si>
  <si>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</si>
  <si>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</si>
  <si>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</si>
  <si>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</si>
  <si>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</si>
  <si>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</si>
  <si>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</si>
  <si>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</si>
  <si>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</si>
  <si>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</si>
  <si>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</si>
  <si>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</si>
  <si>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</si>
  <si>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</si>
  <si>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</si>
  <si>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</si>
  <si>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</si>
  <si>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</si>
  <si>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</si>
  <si>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</si>
  <si>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</si>
  <si>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</si>
  <si>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</si>
  <si>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</si>
  <si>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</si>
  <si>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</si>
  <si>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</si>
  <si>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</si>
  <si>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</si>
  <si>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</si>
  <si>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</si>
  <si>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</si>
  <si>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</si>
  <si>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</si>
  <si>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</si>
  <si>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</si>
  <si>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</si>
  <si>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</si>
  <si>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</si>
  <si>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</si>
  <si>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</si>
  <si>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</si>
  <si>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</si>
  <si>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</si>
  <si>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</si>
  <si>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</si>
  <si>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</si>
  <si>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</si>
  <si>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</si>
  <si>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</si>
  <si>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</si>
  <si>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</si>
  <si>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</si>
  <si>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</si>
  <si>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</si>
  <si>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</si>
  <si>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</si>
  <si>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</si>
  <si>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</si>
  <si>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</si>
  <si>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</si>
  <si>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</si>
  <si>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</si>
  <si>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</si>
  <si>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</si>
  <si>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</si>
  <si>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</si>
  <si>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</si>
  <si>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</si>
  <si>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</si>
  <si>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</si>
  <si>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</si>
  <si>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</si>
  <si>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</si>
  <si>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</si>
  <si>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</si>
  <si>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</si>
  <si>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</si>
  <si>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</si>
  <si>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</si>
  <si>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</si>
  <si>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</si>
  <si>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</si>
  <si>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</si>
  <si>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</si>
  <si>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</si>
  <si>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</si>
  <si>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</si>
  <si>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</si>
  <si>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</si>
  <si>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</si>
  <si>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</si>
  <si>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</si>
  <si>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</si>
  <si>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</si>
  <si>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</si>
  <si>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</si>
  <si>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</si>
  <si>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</si>
  <si>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</si>
  <si>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</si>
  <si>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</si>
  <si>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</si>
  <si>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</si>
  <si>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</si>
  <si>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</si>
  <si>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</si>
  <si>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</si>
  <si>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</si>
  <si>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</si>
  <si>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</si>
  <si>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</si>
  <si>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</si>
  <si>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</si>
  <si>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</si>
  <si>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</si>
  <si>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</si>
  <si>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</si>
  <si>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</si>
  <si>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</si>
  <si>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</si>
  <si>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</si>
  <si>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</si>
  <si>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</si>
  <si>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</si>
  <si>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</si>
  <si>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</si>
  <si>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</si>
  <si>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</si>
  <si>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</si>
  <si>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</si>
  <si>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</si>
  <si>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</si>
  <si>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</si>
  <si>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</si>
  <si>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</si>
  <si>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</si>
  <si>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</si>
  <si>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</si>
  <si>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</si>
  <si>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</si>
  <si>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</si>
  <si>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</si>
  <si>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</si>
  <si>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</si>
  <si>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</si>
  <si>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</si>
  <si>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</si>
  <si>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</si>
  <si>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</si>
  <si>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</si>
  <si>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</si>
  <si>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</si>
  <si>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</si>
  <si>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</si>
  <si>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</si>
  <si>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</si>
  <si>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</si>
  <si>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</si>
  <si>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</si>
  <si>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</si>
  <si>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</si>
  <si>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</si>
  <si>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</si>
  <si>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</si>
  <si>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</si>
  <si>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</si>
  <si>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</si>
  <si>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</si>
  <si>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</si>
  <si>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</si>
  <si>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</si>
  <si>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</si>
  <si>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</si>
  <si>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</si>
  <si>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</si>
  <si>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</si>
  <si>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</si>
  <si>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</si>
  <si>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</si>
  <si>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</si>
  <si>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</si>
  <si>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</si>
  <si>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</si>
  <si>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</si>
  <si>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</si>
  <si>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</si>
  <si>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</si>
  <si>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</si>
  <si>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</si>
  <si>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</si>
  <si>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</si>
  <si>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</si>
  <si>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</si>
  <si>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</si>
  <si>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</si>
  <si>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</si>
  <si>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</si>
  <si>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</si>
  <si>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</si>
  <si>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</si>
  <si>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</si>
  <si>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</si>
  <si>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</si>
  <si>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</si>
  <si>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</si>
  <si>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</si>
  <si>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</si>
  <si>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</si>
  <si>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</si>
  <si>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</si>
  <si>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</si>
  <si>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</si>
  <si>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</si>
  <si>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</si>
  <si>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</si>
  <si>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</si>
  <si>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</si>
  <si>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</si>
  <si>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</si>
  <si>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</si>
  <si>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</si>
  <si>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</si>
  <si>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</si>
  <si>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</si>
  <si>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</si>
  <si>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</si>
  <si>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</si>
  <si>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</si>
  <si>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</si>
  <si>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</si>
  <si>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</si>
  <si>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</si>
  <si>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</si>
  <si>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</si>
  <si>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</si>
  <si>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</si>
  <si>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</si>
  <si>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</si>
  <si>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</si>
  <si>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</si>
  <si>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</si>
  <si>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</si>
  <si>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</si>
  <si>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</si>
  <si>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</si>
  <si>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</si>
  <si>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</si>
  <si>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</si>
  <si>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</si>
  <si>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</si>
  <si>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</si>
  <si>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</si>
  <si>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</si>
  <si>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</si>
  <si>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</si>
  <si>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</si>
  <si>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</si>
  <si>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</si>
  <si>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</si>
  <si>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</si>
  <si>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</si>
  <si>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</si>
  <si>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</si>
  <si>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</si>
  <si>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</si>
  <si>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</si>
  <si>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</si>
  <si>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</si>
  <si>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</si>
  <si>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</si>
  <si>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</si>
  <si>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</si>
  <si>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</si>
  <si>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</si>
  <si>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</si>
  <si>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</si>
  <si>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</si>
  <si>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</si>
  <si>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</si>
  <si>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</si>
  <si>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</si>
  <si>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</si>
  <si>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</si>
  <si>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</si>
  <si>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</si>
  <si>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</si>
  <si>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</si>
  <si>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</si>
  <si>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</si>
  <si>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</si>
  <si>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</si>
  <si>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</si>
  <si>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</si>
  <si>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</si>
  <si>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</si>
  <si>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</si>
  <si>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</si>
  <si>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</si>
  <si>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</si>
  <si>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</si>
  <si>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</si>
  <si>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</si>
  <si>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</si>
  <si>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</si>
  <si>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</si>
  <si>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</si>
  <si>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</si>
  <si>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</si>
  <si>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</si>
  <si>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</si>
  <si>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</si>
  <si>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</si>
  <si>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</si>
  <si>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</si>
  <si>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</si>
  <si>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</si>
  <si>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</si>
  <si>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</si>
  <si>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</si>
  <si>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</si>
  <si>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</si>
  <si>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</si>
  <si>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</si>
  <si>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</si>
  <si>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</si>
  <si>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</si>
  <si>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</si>
  <si>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</si>
  <si>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</si>
  <si>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</si>
  <si>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</si>
  <si>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</si>
  <si>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</si>
  <si>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</si>
  <si>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</si>
  <si>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</si>
  <si>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</si>
  <si>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</si>
  <si>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</si>
  <si>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</si>
  <si>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</si>
  <si>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</si>
  <si>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</si>
  <si>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</si>
  <si>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</si>
  <si>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</si>
  <si>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</si>
  <si>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</si>
  <si>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</si>
  <si>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</si>
  <si>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</si>
  <si>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</si>
  <si>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</si>
  <si>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</si>
  <si>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</si>
  <si>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</si>
  <si>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</si>
  <si>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</si>
  <si>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</si>
  <si>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</si>
  <si>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</si>
  <si>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</si>
  <si>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</si>
  <si>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</si>
  <si>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</si>
  <si>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</si>
  <si>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</si>
  <si>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</si>
  <si>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</si>
  <si>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</si>
  <si>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</si>
  <si>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</si>
  <si>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</si>
  <si>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</si>
  <si>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</si>
  <si>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</si>
  <si>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</si>
  <si>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</si>
  <si>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</si>
  <si>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</si>
  <si>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</si>
  <si>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</si>
  <si>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</si>
  <si>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</si>
  <si>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</si>
  <si>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</si>
  <si>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</si>
  <si>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</si>
  <si>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</si>
  <si>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</si>
  <si>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</si>
  <si>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</si>
  <si>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</si>
  <si>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</si>
  <si>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</si>
  <si>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</si>
  <si>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</si>
  <si>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</si>
  <si>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</si>
  <si>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</si>
  <si>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</si>
  <si>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</si>
  <si>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</si>
  <si>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</si>
  <si>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</si>
  <si>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</si>
  <si>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</si>
  <si>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</si>
  <si>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</si>
  <si>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</si>
  <si>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</si>
  <si>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</si>
  <si>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</si>
  <si>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</si>
  <si>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</si>
  <si>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</si>
  <si>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</si>
  <si>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</si>
  <si>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</si>
  <si>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</si>
  <si>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</si>
  <si>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</si>
  <si>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</si>
  <si>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</si>
  <si>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</si>
  <si>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</si>
  <si>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</si>
  <si>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</si>
  <si>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</si>
  <si>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</si>
  <si>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</si>
  <si>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</si>
  <si>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</si>
  <si>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</si>
  <si>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</si>
  <si>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</si>
  <si>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</si>
  <si>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</si>
  <si>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</si>
  <si>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</si>
  <si>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</si>
  <si>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</si>
  <si>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</si>
  <si>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</si>
  <si>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</si>
  <si>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</si>
  <si>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</si>
  <si>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</si>
  <si>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</si>
  <si>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</si>
  <si>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</si>
  <si>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</si>
  <si>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</si>
  <si>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</si>
  <si>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</si>
  <si>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</si>
  <si>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</si>
  <si>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</si>
  <si>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</si>
  <si>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</si>
  <si>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</si>
  <si>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</si>
  <si>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</si>
  <si>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</si>
  <si>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</si>
  <si>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</si>
  <si>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</si>
  <si>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</si>
  <si>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</si>
  <si>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</si>
  <si>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</si>
  <si>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</si>
  <si>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</si>
  <si>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</si>
  <si>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</si>
  <si>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</si>
  <si>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</si>
  <si>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</si>
  <si>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</si>
  <si>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</si>
  <si>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</si>
  <si>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</si>
  <si>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</si>
  <si>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</si>
  <si>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</si>
  <si>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</si>
  <si>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</si>
  <si>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</si>
  <si>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</si>
  <si>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</si>
  <si>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</si>
  <si>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</si>
  <si>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</si>
  <si>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</si>
  <si>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</si>
  <si>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</si>
  <si>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</si>
  <si>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</si>
  <si>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</si>
  <si>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</si>
  <si>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</si>
  <si>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</si>
  <si>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</si>
  <si>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</si>
  <si>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</si>
  <si>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</si>
  <si>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</si>
  <si>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</si>
  <si>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</si>
  <si>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</si>
  <si>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</si>
  <si>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</si>
  <si>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</si>
  <si>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</si>
  <si>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</si>
  <si>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</si>
  <si>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</si>
  <si>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</si>
  <si>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</si>
  <si>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</si>
  <si>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</si>
  <si>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</si>
  <si>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</si>
  <si>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</si>
  <si>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</si>
  <si>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</si>
  <si>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</si>
  <si>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</si>
  <si>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</si>
  <si>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</si>
  <si>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</si>
  <si>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</si>
  <si>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</si>
  <si>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</si>
  <si>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</si>
  <si>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</si>
  <si>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</si>
  <si>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</si>
  <si>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</si>
  <si>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</si>
  <si>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</si>
  <si>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</si>
  <si>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</si>
  <si>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</si>
  <si>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</si>
  <si>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</si>
  <si>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</si>
  <si>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</si>
  <si>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</si>
  <si>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</si>
  <si>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</si>
  <si>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</si>
  <si>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</si>
  <si>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</si>
  <si>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</si>
  <si>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</si>
  <si>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</si>
  <si>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</si>
  <si>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</si>
  <si>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</si>
  <si>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</si>
  <si>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</si>
  <si>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</si>
  <si>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</si>
  <si>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</si>
  <si>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</si>
  <si>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</si>
  <si>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</si>
  <si>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</si>
  <si>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</si>
  <si>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</si>
  <si>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</si>
  <si>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</si>
  <si>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</si>
  <si>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</si>
  <si>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</si>
  <si>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</si>
  <si>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</si>
  <si>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</si>
  <si>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</si>
  <si>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</si>
  <si>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</si>
  <si>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</si>
  <si>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</si>
  <si>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</si>
  <si>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</si>
  <si>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</si>
  <si>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</si>
  <si>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</si>
  <si>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</si>
  <si>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</si>
  <si>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</si>
  <si>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</si>
  <si>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</si>
  <si>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</si>
  <si>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</si>
  <si>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</si>
  <si>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</si>
  <si>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</si>
  <si>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</si>
  <si>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</si>
  <si>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</si>
  <si>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</si>
  <si>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</si>
  <si>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</si>
  <si>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</si>
  <si>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</si>
  <si>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</si>
  <si>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</si>
  <si>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</si>
  <si>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</si>
  <si>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</si>
  <si>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</si>
  <si>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</si>
  <si>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</si>
  <si>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</si>
  <si>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</si>
  <si>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</si>
  <si>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</si>
  <si>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</si>
  <si>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</si>
  <si>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</si>
  <si>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</si>
  <si>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</si>
  <si>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</si>
  <si>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</si>
  <si>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</si>
  <si>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</si>
  <si>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</si>
  <si>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</si>
  <si>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</si>
  <si>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</si>
  <si>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</si>
  <si>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</si>
  <si>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</si>
  <si>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</si>
  <si>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</si>
  <si>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</si>
  <si>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</si>
  <si>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</si>
  <si>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</si>
  <si>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</si>
  <si>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</si>
  <si>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</si>
  <si>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</si>
  <si>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</si>
  <si>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</si>
  <si>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</si>
  <si>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</si>
  <si>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</si>
  <si>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</si>
  <si>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</si>
  <si>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</si>
  <si>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</si>
  <si>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</si>
  <si>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</si>
  <si>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</si>
  <si>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</si>
  <si>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</si>
  <si>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</si>
  <si>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</si>
  <si>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</si>
  <si>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</si>
  <si>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</si>
  <si>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</si>
  <si>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</si>
  <si>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</si>
  <si>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</si>
  <si>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</si>
  <si>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</si>
  <si>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</si>
  <si>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</si>
  <si>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</si>
  <si>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</si>
  <si>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</si>
  <si>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</si>
  <si>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</si>
  <si>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</si>
  <si>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</si>
  <si>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</si>
  <si>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</si>
  <si>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</si>
  <si>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</si>
  <si>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</si>
  <si>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</si>
  <si>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</si>
  <si>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</si>
  <si>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</si>
  <si>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</si>
  <si>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</si>
  <si>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</si>
  <si>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</si>
  <si>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</si>
  <si>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</si>
  <si>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</si>
  <si>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</si>
  <si>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</si>
  <si>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</si>
  <si>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</si>
  <si>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</si>
  <si>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</si>
  <si>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</si>
  <si>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</si>
  <si>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</si>
  <si>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</si>
  <si>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</si>
  <si>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</si>
  <si>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</si>
  <si>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</si>
  <si>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</si>
  <si>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</si>
  <si>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</si>
  <si>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</si>
  <si>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</si>
  <si>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</si>
  <si>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</si>
  <si>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</si>
  <si>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</si>
  <si>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</si>
  <si>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</si>
  <si>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</si>
  <si>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</si>
  <si>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</si>
  <si>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</si>
  <si>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</si>
  <si>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</si>
  <si>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</si>
  <si>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</si>
  <si>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</si>
  <si>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</si>
  <si>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</si>
  <si>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</si>
  <si>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</si>
  <si>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</si>
  <si>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</si>
  <si>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</si>
  <si>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</si>
  <si>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</si>
  <si>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</si>
  <si>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</si>
  <si>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</si>
  <si>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</si>
  <si>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</si>
  <si>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</si>
  <si>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</si>
  <si>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</si>
  <si>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</si>
  <si>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</si>
  <si>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</si>
  <si>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</si>
  <si>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</si>
  <si>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</si>
  <si>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</si>
  <si>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</si>
  <si>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</si>
  <si>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</si>
  <si>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</si>
  <si>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</si>
  <si>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</si>
  <si>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</si>
  <si>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</si>
  <si>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</si>
  <si>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</si>
  <si>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</si>
  <si>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</si>
  <si>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</si>
  <si>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</si>
  <si>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</si>
  <si>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</si>
  <si>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</si>
  <si>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</si>
  <si>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</si>
  <si>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</si>
  <si>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</si>
  <si>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</si>
  <si>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</si>
  <si>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</si>
  <si>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</si>
  <si>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</si>
  <si>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</si>
  <si>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</si>
  <si>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</si>
  <si>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</si>
  <si>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</si>
  <si>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</si>
  <si>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</si>
  <si>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</si>
  <si>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</si>
  <si>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</si>
  <si>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</si>
  <si>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</si>
  <si>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</si>
  <si>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</si>
  <si>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</si>
  <si>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</si>
  <si>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</si>
  <si>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</si>
  <si>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</si>
  <si>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</si>
  <si>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</si>
  <si>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</si>
  <si>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</si>
  <si>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</si>
  <si>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</si>
  <si>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</si>
  <si>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</si>
  <si>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</si>
  <si>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</si>
  <si>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</si>
  <si>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</si>
  <si>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</si>
  <si>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</si>
  <si>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</si>
  <si>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</si>
  <si>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</si>
  <si>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</si>
  <si>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</si>
  <si>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</si>
  <si>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</si>
  <si>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</si>
  <si>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</si>
  <si>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</si>
  <si>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</si>
  <si>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</si>
  <si>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</si>
  <si>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</si>
  <si>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</si>
  <si>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</si>
  <si>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</si>
  <si>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</si>
  <si>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</si>
  <si>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</si>
  <si>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</si>
  <si>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</si>
  <si>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</si>
  <si>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</si>
  <si>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</si>
  <si>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</si>
  <si>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</si>
  <si>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</si>
  <si>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</si>
  <si>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</si>
  <si>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</si>
  <si>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</si>
  <si>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</si>
  <si>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</si>
  <si>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</si>
  <si>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</si>
  <si>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</si>
  <si>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</si>
  <si>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</si>
  <si>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</si>
  <si>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</si>
  <si>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</si>
  <si>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</si>
  <si>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</si>
  <si>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</si>
  <si>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</si>
  <si>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</si>
  <si>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</si>
  <si>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</si>
  <si>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</si>
  <si>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</si>
  <si>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</si>
  <si>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</si>
  <si>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</si>
  <si>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</si>
  <si>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</si>
  <si>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</si>
  <si>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</si>
  <si>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</si>
  <si>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</si>
  <si>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</si>
  <si>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</si>
  <si>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</si>
  <si>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</si>
  <si>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</si>
  <si>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</si>
  <si>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</si>
  <si>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</si>
  <si>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</si>
  <si>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</si>
  <si>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</si>
  <si>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</si>
  <si>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</si>
  <si>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</si>
  <si>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</si>
  <si>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</si>
  <si>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</si>
  <si>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</si>
  <si>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</si>
  <si>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</si>
  <si>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</si>
  <si>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</si>
  <si>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</si>
  <si>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</si>
  <si>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</si>
  <si>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</si>
  <si>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</si>
  <si>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</si>
  <si>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</si>
  <si>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</si>
  <si>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</si>
  <si>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</si>
  <si>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</si>
  <si>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</si>
  <si>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</si>
  <si>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</si>
  <si>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</si>
  <si>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</si>
  <si>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</si>
  <si>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</si>
  <si>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</si>
  <si>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</si>
  <si>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</si>
  <si>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</si>
  <si>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</si>
  <si>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</si>
  <si>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</si>
  <si>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</si>
  <si>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</si>
  <si>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</si>
  <si>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</si>
  <si>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</si>
  <si>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</si>
  <si>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</si>
  <si>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</si>
  <si>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</si>
  <si>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</si>
  <si>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</si>
  <si>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</si>
  <si>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</si>
  <si>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</si>
  <si>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</si>
  <si>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</si>
  <si>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</si>
  <si>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</si>
  <si>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</si>
  <si>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</si>
  <si>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</si>
  <si>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</si>
  <si>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</si>
  <si>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</si>
  <si>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</si>
  <si>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</si>
  <si>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</si>
  <si>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</si>
  <si>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</si>
  <si>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</si>
  <si>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</si>
  <si>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</si>
  <si>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</si>
  <si>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</si>
  <si>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</si>
  <si>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</si>
  <si>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</si>
  <si>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</si>
  <si>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</si>
  <si>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</si>
  <si>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</si>
  <si>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</si>
  <si>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</si>
  <si>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</si>
  <si>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</si>
  <si>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</si>
  <si>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</si>
  <si>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</si>
  <si>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</si>
  <si>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</si>
  <si>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</si>
  <si>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</si>
  <si>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</si>
  <si>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</si>
  <si>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</si>
  <si>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</si>
  <si>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</si>
  <si>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</si>
  <si>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</si>
  <si>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</si>
  <si>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</si>
  <si>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</si>
  <si>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</si>
  <si>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</si>
  <si>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</si>
  <si>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</si>
  <si>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</si>
  <si>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</si>
  <si>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</si>
  <si>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</si>
  <si>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</si>
  <si>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</si>
  <si>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</si>
  <si>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</si>
  <si>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</si>
  <si>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</si>
  <si>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</si>
  <si>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</si>
  <si>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</si>
  <si>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</si>
  <si>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</si>
  <si>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</si>
  <si>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</si>
  <si>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</si>
  <si>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</si>
  <si>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</si>
  <si>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</si>
  <si>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</si>
  <si>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</si>
  <si>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</si>
  <si>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</si>
  <si>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</si>
  <si>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</si>
  <si>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</si>
  <si>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</si>
  <si>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</si>
  <si>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</si>
  <si>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</si>
  <si>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</si>
  <si>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</si>
  <si>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</si>
  <si>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</si>
  <si>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</si>
  <si>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</si>
  <si>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</si>
  <si>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</si>
  <si>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</si>
  <si>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</si>
  <si>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</si>
  <si>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</si>
  <si>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</si>
  <si>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</si>
  <si>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</si>
  <si>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</si>
  <si>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</si>
  <si>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</si>
  <si>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</si>
  <si>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</si>
  <si>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</si>
  <si>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</si>
  <si>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</si>
  <si>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</si>
  <si>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</si>
  <si>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</si>
  <si>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</si>
  <si>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</si>
  <si>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</si>
  <si>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</si>
  <si>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</si>
  <si>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</si>
  <si>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</si>
  <si>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</si>
  <si>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</si>
  <si>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</si>
  <si>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</si>
  <si>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</si>
  <si>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</si>
  <si>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</si>
  <si>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</si>
  <si>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</si>
  <si>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</si>
  <si>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</si>
  <si>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</si>
  <si>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</si>
  <si>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</si>
  <si>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</si>
  <si>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</si>
  <si>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</si>
  <si>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</si>
  <si>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</si>
  <si>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</si>
  <si>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</si>
  <si>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</si>
  <si>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</si>
  <si>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</si>
  <si>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</si>
  <si>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</si>
  <si>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</si>
  <si>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</si>
  <si>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</si>
  <si>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</si>
  <si>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</si>
  <si>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</si>
  <si>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</si>
  <si>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</si>
  <si>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</si>
  <si>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</si>
  <si>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</si>
  <si>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</si>
  <si>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</si>
  <si>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</si>
  <si>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</si>
  <si>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</si>
  <si>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</si>
  <si>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</si>
  <si>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</si>
  <si>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</si>
  <si>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</si>
  <si>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</si>
  <si>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</si>
  <si>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</si>
  <si>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</si>
  <si>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</si>
  <si>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</si>
  <si>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</si>
  <si>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</si>
  <si>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</si>
  <si>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</si>
  <si>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</si>
  <si>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</si>
  <si>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</si>
  <si>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</si>
  <si>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</si>
  <si>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</si>
  <si>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</si>
  <si>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</si>
  <si>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</si>
  <si>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</si>
  <si>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</si>
  <si>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</si>
  <si>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</si>
  <si>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</si>
  <si>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</si>
  <si>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</si>
  <si>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</si>
  <si>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</si>
  <si>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</si>
  <si>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</si>
  <si>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</si>
  <si>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</si>
  <si>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</si>
  <si>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</si>
  <si>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</si>
  <si>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</si>
  <si>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</si>
  <si>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</si>
  <si>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</si>
  <si>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</si>
  <si>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</si>
  <si>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</si>
  <si>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</si>
  <si>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</si>
  <si>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</si>
  <si>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</si>
  <si>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</si>
  <si>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</si>
  <si>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</si>
  <si>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</si>
  <si>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</si>
  <si>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</si>
  <si>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</si>
  <si>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</si>
  <si>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</si>
  <si>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</si>
  <si>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</si>
  <si>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</si>
  <si>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</si>
  <si>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</si>
  <si>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</si>
  <si>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</si>
  <si>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</si>
  <si>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</si>
  <si>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</si>
  <si>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</si>
  <si>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</si>
  <si>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</si>
  <si>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</si>
  <si>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</si>
  <si>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</si>
  <si>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</si>
  <si>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</si>
  <si>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</si>
  <si>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</si>
  <si>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</si>
  <si>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</si>
  <si>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</si>
  <si>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</si>
  <si>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</si>
  <si>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</si>
  <si>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</si>
  <si>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</si>
  <si>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</si>
  <si>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</si>
  <si>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</si>
  <si>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</si>
  <si>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</si>
  <si>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</si>
  <si>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</si>
  <si>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</si>
  <si>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</si>
  <si>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</si>
  <si>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</si>
  <si>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</si>
  <si>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</si>
  <si>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</si>
  <si>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</si>
  <si>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</si>
  <si>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</si>
  <si>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</si>
  <si>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</si>
  <si>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</si>
  <si>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</si>
  <si>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</si>
  <si>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</si>
  <si>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</si>
  <si>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</si>
  <si>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</si>
  <si>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</si>
  <si>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</si>
  <si>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</si>
  <si>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</si>
  <si>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</si>
  <si>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</si>
  <si>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</si>
  <si>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</si>
  <si>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</si>
  <si>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</si>
  <si>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</si>
  <si>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</si>
  <si>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</si>
  <si>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</si>
  <si>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</si>
  <si>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</si>
  <si>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</si>
  <si>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</si>
  <si>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</si>
  <si>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</si>
  <si>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</si>
  <si>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</si>
  <si>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</si>
  <si>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</si>
  <si>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</si>
  <si>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</si>
  <si>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</si>
  <si>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</si>
  <si>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</si>
  <si>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</si>
  <si>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</si>
  <si>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</si>
  <si>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</si>
  <si>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</si>
  <si>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</si>
  <si>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</si>
  <si>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</si>
  <si>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</si>
  <si>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</si>
  <si>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</si>
  <si>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</si>
  <si>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</si>
  <si>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</si>
  <si>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</si>
  <si>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</si>
  <si>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</si>
  <si>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</si>
  <si>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</si>
  <si>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</si>
  <si>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</si>
  <si>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</si>
  <si>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</si>
  <si>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</si>
  <si>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</si>
  <si>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</si>
  <si>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</si>
  <si>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</si>
  <si>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</si>
  <si>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</si>
  <si>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</si>
  <si>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</si>
  <si>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</si>
  <si>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</si>
  <si>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</si>
  <si>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</si>
  <si>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</si>
  <si>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</si>
  <si>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</si>
  <si>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</si>
  <si>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</si>
  <si>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</si>
  <si>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</si>
  <si>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</si>
  <si>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</si>
  <si>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</si>
  <si>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</si>
  <si>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</si>
  <si>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</si>
  <si>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</si>
  <si>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</si>
  <si>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</si>
  <si>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</si>
  <si>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</si>
  <si>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</si>
  <si>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</si>
  <si>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</si>
  <si>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</si>
  <si>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</si>
  <si>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</si>
  <si>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</si>
  <si>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</si>
  <si>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</si>
  <si>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</si>
  <si>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</si>
  <si>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</si>
  <si>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</si>
  <si>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</si>
  <si>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</si>
  <si>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</si>
  <si>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</si>
  <si>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</si>
  <si>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</si>
  <si>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</si>
  <si>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</si>
  <si>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</si>
  <si>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</si>
  <si>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</si>
  <si>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</si>
  <si>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</si>
  <si>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</si>
  <si>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</si>
  <si>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</si>
  <si>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</si>
  <si>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</si>
  <si>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</si>
  <si>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</si>
  <si>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</si>
  <si>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</si>
  <si>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</si>
  <si>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</si>
  <si>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</si>
  <si>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</si>
  <si>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</si>
  <si>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</si>
  <si>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</si>
  <si>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</si>
  <si>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</si>
  <si>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</si>
  <si>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</si>
  <si>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</si>
  <si>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</si>
  <si>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</si>
  <si>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</si>
  <si>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</si>
  <si>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</si>
  <si>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</si>
  <si>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</si>
  <si>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</si>
  <si>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</si>
  <si>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</si>
  <si>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</si>
  <si>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</si>
  <si>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</si>
  <si>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</si>
  <si>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</si>
  <si>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</si>
  <si>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</si>
  <si>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</si>
  <si>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</si>
  <si>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</si>
  <si>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</si>
  <si>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</si>
  <si>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</si>
  <si>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</si>
  <si>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</si>
  <si>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</si>
  <si>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</si>
  <si>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</si>
  <si>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</si>
  <si>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</si>
  <si>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</si>
  <si>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</si>
  <si>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</si>
  <si>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</si>
  <si>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</si>
  <si>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</si>
  <si>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</si>
  <si>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</si>
  <si>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</si>
  <si>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</si>
  <si>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</si>
  <si>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</si>
  <si>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</si>
  <si>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</si>
  <si>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</si>
  <si>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</si>
  <si>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</si>
  <si>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</si>
  <si>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</si>
  <si>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</si>
  <si>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</si>
  <si>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</si>
  <si>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</si>
  <si>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</si>
  <si>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</si>
  <si>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</si>
  <si>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</si>
  <si>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</si>
  <si>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</si>
  <si>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</si>
  <si>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</si>
  <si>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</si>
  <si>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</si>
  <si>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</si>
  <si>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</si>
  <si>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</si>
  <si>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</si>
  <si>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</si>
  <si>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</si>
  <si>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</si>
  <si>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</si>
  <si>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</si>
  <si>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</si>
  <si>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</si>
  <si>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</si>
  <si>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</si>
  <si>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</si>
  <si>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</si>
  <si>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</si>
  <si>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</si>
  <si>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</si>
  <si>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</si>
  <si>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</si>
  <si>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</si>
  <si>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</si>
  <si>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</si>
  <si>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</si>
  <si>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</si>
  <si>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</si>
  <si>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</si>
  <si>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</si>
  <si>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</si>
  <si>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</si>
  <si>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</si>
  <si>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</si>
  <si>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</si>
  <si>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</si>
  <si>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</si>
  <si>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</si>
  <si>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</si>
  <si>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</si>
  <si>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</si>
  <si>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</si>
  <si>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</si>
  <si>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</si>
  <si>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</si>
  <si>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</si>
  <si>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</si>
  <si>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</si>
  <si>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</si>
  <si>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</si>
  <si>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</si>
  <si>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</si>
  <si>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</si>
  <si>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</si>
  <si>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</si>
  <si>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</si>
  <si>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</si>
  <si>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</si>
  <si>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</si>
  <si>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</si>
  <si>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</si>
  <si>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</si>
  <si>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</si>
  <si>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</si>
  <si>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</si>
  <si>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</si>
  <si>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</si>
  <si>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</si>
  <si>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</si>
  <si>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</si>
  <si>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</si>
  <si>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</si>
  <si>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</si>
  <si>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</si>
  <si>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</si>
  <si>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</si>
  <si>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</si>
  <si>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</si>
  <si>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</si>
  <si>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</si>
  <si>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</si>
  <si>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</si>
  <si>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</si>
  <si>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</si>
  <si>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</si>
  <si>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</si>
  <si>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</si>
  <si>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</si>
  <si>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</si>
  <si>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</si>
  <si>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</si>
  <si>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</si>
  <si>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</si>
  <si>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</si>
  <si>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</si>
  <si>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</si>
  <si>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</si>
  <si>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</si>
  <si>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</si>
  <si>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</si>
  <si>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</si>
  <si>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</si>
  <si>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</si>
  <si>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</si>
  <si>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</si>
  <si>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</si>
  <si>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</si>
  <si>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</si>
  <si>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</si>
  <si>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</si>
  <si>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</si>
  <si>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</si>
  <si>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</si>
  <si>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</si>
  <si>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</si>
  <si>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</si>
  <si>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</si>
  <si>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</si>
  <si>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</si>
  <si>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</si>
  <si>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</si>
  <si>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</si>
  <si>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</si>
  <si>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</si>
  <si>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</si>
  <si>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</si>
  <si>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</si>
  <si>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</si>
  <si>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</si>
  <si>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</si>
  <si>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</si>
  <si>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</si>
  <si>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</si>
  <si>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</si>
  <si>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</si>
  <si>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</si>
  <si>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</si>
  <si>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</si>
  <si>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</si>
  <si>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</si>
  <si>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</si>
  <si>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</si>
  <si>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</si>
  <si>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</si>
  <si>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</si>
  <si>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</si>
  <si>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</si>
  <si>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</si>
  <si>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</si>
  <si>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</si>
  <si>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</si>
  <si>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</si>
  <si>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</si>
  <si>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</si>
  <si>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</si>
  <si>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</si>
  <si>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</si>
  <si>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</si>
  <si>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</si>
  <si>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</si>
  <si>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</si>
  <si>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</si>
  <si>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</si>
  <si>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</si>
  <si>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</si>
  <si>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</si>
  <si>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</si>
  <si>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</si>
  <si>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</si>
  <si>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</si>
  <si>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</si>
  <si>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</si>
  <si>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</si>
  <si>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</si>
  <si>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</si>
  <si>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</si>
  <si>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</si>
  <si>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</si>
  <si>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</si>
  <si>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</si>
  <si>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</si>
  <si>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</si>
  <si>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</si>
  <si>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</si>
  <si>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</si>
  <si>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</si>
  <si>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</si>
  <si>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</si>
  <si>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</si>
  <si>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</si>
  <si>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</si>
  <si>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</si>
  <si>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</si>
  <si>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</si>
  <si>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</si>
  <si>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</si>
  <si>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</si>
  <si>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</si>
  <si>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</si>
  <si>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</si>
  <si>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</si>
  <si>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</si>
  <si>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</si>
  <si>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</si>
  <si>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</si>
  <si>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</si>
  <si>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</si>
  <si>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</si>
  <si>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</si>
  <si>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</si>
  <si>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</si>
  <si>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</si>
  <si>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</si>
  <si>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</si>
  <si>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</si>
  <si>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</si>
  <si>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</si>
  <si>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</si>
  <si>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</si>
  <si>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</si>
  <si>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</si>
  <si>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</si>
  <si>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</si>
  <si>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</si>
  <si>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</si>
  <si>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</si>
  <si>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</si>
  <si>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</si>
  <si>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</si>
  <si>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</si>
  <si>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</si>
  <si>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</si>
  <si>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</si>
  <si>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</si>
  <si>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</si>
  <si>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</si>
  <si>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</si>
  <si>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</si>
  <si>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</si>
  <si>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</si>
  <si>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</si>
  <si>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</si>
  <si>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</si>
  <si>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</si>
  <si>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</si>
  <si>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</si>
  <si>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</si>
  <si>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</si>
  <si>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</si>
  <si>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</si>
  <si>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</si>
  <si>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</si>
  <si>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</si>
  <si>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</si>
  <si>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</si>
  <si>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</si>
  <si>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</si>
  <si>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</si>
  <si>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</si>
  <si>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</si>
  <si>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</si>
  <si>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</si>
  <si>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</si>
  <si>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</si>
  <si>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</si>
  <si>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</si>
  <si>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</si>
  <si>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</si>
  <si>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</si>
  <si>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</si>
  <si>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</si>
  <si>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</si>
  <si>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</si>
  <si>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</si>
  <si>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</si>
  <si>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</si>
  <si>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</si>
  <si>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</si>
  <si>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</si>
  <si>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</si>
  <si>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</si>
  <si>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</si>
  <si>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</si>
  <si>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</si>
  <si>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</si>
  <si>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</si>
  <si>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</si>
  <si>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</si>
  <si>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</si>
  <si>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</si>
  <si>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</si>
  <si>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</si>
  <si>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</si>
  <si>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</si>
  <si>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</si>
  <si>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</si>
  <si>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</si>
  <si>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</si>
  <si>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</si>
  <si>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</si>
  <si>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</si>
  <si>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</si>
  <si>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</si>
  <si>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</si>
  <si>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</si>
  <si>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</si>
  <si>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</si>
  <si>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</si>
  <si>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</si>
  <si>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</si>
  <si>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</si>
  <si>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</si>
  <si>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</si>
  <si>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</si>
  <si>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</si>
  <si>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</si>
  <si>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</si>
  <si>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</si>
  <si>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</si>
  <si>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</si>
  <si>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</si>
  <si>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</si>
  <si>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</si>
  <si>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</si>
  <si>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</si>
  <si>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</si>
  <si>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</si>
  <si>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</si>
  <si>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</si>
  <si>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</si>
  <si>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</si>
  <si>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</si>
  <si>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</si>
  <si>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</si>
  <si>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</si>
  <si>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</si>
  <si>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</si>
  <si>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</si>
  <si>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</si>
  <si>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</si>
  <si>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</si>
  <si>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</si>
  <si>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</si>
  <si>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</si>
  <si>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</si>
  <si>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</si>
  <si>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</si>
  <si>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</si>
  <si>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</si>
  <si>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</si>
  <si>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</si>
  <si>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</si>
  <si>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</si>
  <si>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</si>
  <si>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</si>
  <si>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</si>
  <si>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</si>
  <si>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</si>
  <si>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</si>
  <si>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</si>
  <si>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</si>
  <si>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</si>
  <si>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</si>
  <si>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</si>
  <si>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</si>
  <si>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</si>
  <si>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</si>
  <si>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</si>
  <si>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</si>
  <si>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</si>
  <si>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</si>
  <si>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</si>
  <si>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</si>
  <si>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</si>
  <si>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</si>
  <si>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</si>
  <si>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</si>
  <si>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</si>
  <si>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</si>
  <si>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</si>
  <si>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</si>
  <si>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</si>
  <si>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</si>
  <si>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</si>
  <si>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</si>
  <si>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</si>
  <si>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</si>
  <si>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</si>
  <si>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</si>
  <si>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</si>
  <si>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</si>
  <si>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</si>
  <si>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</si>
  <si>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</si>
  <si>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</si>
  <si>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</si>
  <si>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</si>
  <si>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</si>
  <si>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</si>
  <si>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</si>
  <si>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</si>
  <si>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</si>
  <si>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</si>
  <si>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</si>
  <si>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</si>
  <si>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</si>
  <si>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</si>
  <si>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</si>
  <si>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</si>
  <si>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</si>
  <si>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</si>
  <si>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</si>
  <si>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</si>
  <si>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</si>
  <si>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</si>
  <si>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</si>
  <si>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</si>
  <si>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</si>
  <si>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</si>
  <si>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</si>
  <si>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</si>
  <si>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</si>
  <si>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</si>
  <si>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</si>
  <si>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</si>
  <si>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</si>
  <si>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</si>
  <si>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</si>
  <si>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</si>
  <si>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</si>
  <si>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</si>
  <si>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</si>
  <si>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</si>
  <si>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</si>
  <si>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</si>
  <si>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</si>
  <si>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</si>
  <si>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</si>
  <si>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</si>
  <si>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</si>
  <si>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</si>
  <si>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</si>
  <si>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</si>
  <si>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</si>
  <si>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</si>
  <si>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</si>
  <si>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</si>
  <si>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</si>
  <si>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</si>
  <si>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</si>
  <si>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</si>
  <si>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</si>
  <si>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</si>
  <si>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</si>
  <si>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</si>
  <si>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</si>
  <si>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</si>
  <si>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</si>
  <si>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</si>
  <si>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</si>
  <si>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</si>
  <si>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</si>
  <si>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</si>
  <si>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</si>
  <si>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</si>
  <si>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</si>
  <si>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</si>
  <si>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</si>
  <si>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</si>
  <si>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</si>
  <si>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</si>
  <si>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</si>
  <si>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</si>
  <si>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</si>
  <si>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</si>
  <si>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</si>
  <si>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</si>
  <si>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</si>
  <si>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</si>
  <si>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</si>
  <si>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</si>
  <si>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</si>
  <si>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</si>
  <si>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</si>
  <si>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</si>
  <si>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</si>
  <si>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</si>
  <si>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</si>
  <si>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</si>
  <si>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</si>
  <si>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</si>
  <si>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</si>
  <si>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</si>
  <si>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</si>
  <si>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</si>
  <si>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</si>
  <si>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</si>
  <si>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</si>
  <si>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</si>
  <si>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</si>
  <si>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</si>
  <si>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</si>
  <si>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</si>
  <si>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</si>
  <si>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</si>
  <si>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</si>
  <si>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</si>
  <si>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</si>
  <si>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</si>
  <si>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</si>
  <si>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</si>
  <si>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</si>
  <si>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</si>
  <si>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</si>
  <si>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</si>
  <si>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</si>
  <si>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</si>
  <si>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</si>
  <si>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</si>
  <si>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</si>
  <si>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</si>
  <si>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</si>
  <si>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</si>
  <si>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</si>
  <si>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</si>
  <si>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</si>
  <si>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</si>
  <si>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</si>
  <si>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</si>
  <si>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</si>
  <si>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</si>
  <si>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</si>
  <si>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</si>
  <si>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</si>
  <si>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</si>
  <si>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</si>
  <si>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</si>
  <si>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</si>
  <si>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</si>
  <si>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</si>
  <si>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</si>
  <si>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</si>
  <si>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</si>
  <si>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</si>
  <si>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</si>
  <si>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</si>
  <si>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</si>
  <si>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</si>
  <si>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</si>
  <si>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</si>
  <si>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</si>
  <si>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</si>
  <si>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</si>
  <si>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</si>
  <si>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</si>
  <si>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</si>
  <si>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</si>
  <si>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</si>
  <si>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</si>
  <si>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</si>
  <si>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</si>
  <si>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</si>
  <si>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</si>
  <si>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</si>
  <si>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</si>
  <si>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</si>
  <si>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</si>
  <si>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</si>
  <si>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</si>
  <si>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</si>
  <si>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</si>
  <si>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</si>
  <si>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</si>
  <si>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</si>
  <si>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</si>
  <si>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</si>
  <si>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</si>
  <si>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</si>
  <si>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</si>
  <si>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</si>
  <si>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</si>
  <si>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</si>
  <si>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</si>
  <si>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</si>
  <si>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</si>
  <si>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</si>
  <si>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</si>
  <si>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</si>
  <si>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</si>
  <si>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</si>
  <si>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</si>
  <si>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</si>
  <si>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</si>
  <si>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</si>
  <si>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</si>
  <si>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</si>
  <si>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</si>
  <si>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</si>
  <si>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</si>
  <si>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</si>
  <si>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</si>
  <si>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</si>
  <si>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</si>
  <si>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</si>
  <si>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</si>
  <si>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</si>
  <si>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</si>
  <si>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</si>
  <si>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</si>
  <si>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</si>
  <si>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</si>
  <si>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</si>
  <si>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</si>
  <si>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</si>
  <si>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</si>
  <si>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</si>
  <si>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</si>
  <si>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</si>
  <si>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</si>
  <si>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</si>
  <si>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</si>
  <si>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</si>
  <si>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</si>
  <si>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</si>
  <si>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</si>
  <si>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</si>
  <si>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</si>
  <si>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</si>
  <si>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</si>
  <si>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</si>
  <si>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</si>
  <si>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</si>
  <si>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</si>
  <si>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</si>
  <si>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</si>
  <si>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</si>
  <si>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</si>
  <si>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</si>
  <si>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</si>
  <si>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</si>
  <si>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</si>
  <si>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</si>
  <si>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</si>
  <si>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</si>
  <si>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</si>
  <si>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</si>
  <si>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</si>
  <si>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</si>
  <si>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</si>
  <si>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</si>
  <si>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</si>
  <si>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</si>
  <si>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</si>
  <si>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</si>
  <si>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</si>
  <si>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</si>
  <si>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</si>
  <si>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</si>
  <si>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</si>
  <si>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</si>
  <si>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</si>
  <si>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</si>
  <si>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</si>
  <si>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</si>
  <si>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</si>
  <si>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</si>
  <si>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</si>
  <si>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</si>
  <si>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</si>
  <si>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</si>
  <si>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</si>
  <si>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</si>
  <si>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</si>
  <si>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</si>
  <si>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</si>
  <si>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</si>
  <si>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</si>
  <si>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</si>
  <si>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</si>
  <si>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</si>
  <si>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</si>
  <si>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</si>
  <si>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</si>
  <si>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</si>
  <si>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</si>
  <si>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</si>
  <si>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</si>
  <si>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</si>
  <si>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</si>
  <si>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</si>
  <si>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</si>
  <si>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</si>
  <si>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</si>
  <si>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</si>
  <si>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</si>
  <si>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</si>
  <si>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</si>
  <si>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</si>
  <si>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</si>
  <si>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</si>
  <si>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</si>
  <si>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</si>
  <si>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</si>
  <si>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</si>
  <si>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</si>
  <si>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</si>
  <si>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</si>
  <si>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</si>
  <si>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</si>
  <si>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</si>
  <si>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</si>
  <si>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</si>
  <si>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</si>
  <si>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</si>
  <si>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</si>
  <si>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</si>
  <si>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</si>
  <si>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</si>
  <si>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</si>
  <si>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</si>
  <si>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</si>
  <si>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</si>
  <si>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</si>
  <si>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</si>
  <si>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</si>
  <si>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</si>
  <si>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</si>
  <si>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</si>
  <si>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</si>
  <si>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</si>
  <si>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</si>
  <si>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</si>
  <si>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</si>
  <si>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</si>
  <si>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</si>
  <si>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</si>
  <si>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</si>
  <si>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</si>
  <si>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</si>
  <si>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</si>
  <si>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</si>
  <si>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</si>
  <si>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</si>
  <si>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</si>
  <si>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</si>
  <si>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</si>
  <si>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</si>
  <si>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</si>
  <si>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</si>
  <si>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</si>
  <si>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</si>
  <si>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</si>
  <si>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</si>
  <si>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</si>
  <si>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</si>
  <si>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</si>
  <si>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</si>
  <si>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</si>
  <si>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</si>
  <si>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</si>
  <si>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</si>
  <si>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</si>
  <si>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</si>
  <si>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</si>
  <si>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</si>
  <si>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</si>
  <si>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</si>
  <si>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</si>
  <si>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</si>
  <si>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</si>
  <si>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</si>
  <si>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</si>
  <si>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</si>
  <si>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</si>
  <si>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</si>
  <si>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</si>
  <si>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</si>
  <si>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</si>
  <si>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</si>
  <si>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</si>
  <si>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</si>
  <si>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</si>
  <si>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</si>
  <si>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</si>
  <si>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</si>
  <si>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</si>
  <si>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</si>
  <si>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</si>
  <si>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</si>
  <si>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</si>
  <si>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</si>
  <si>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</si>
  <si>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</si>
  <si>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</si>
  <si>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</si>
  <si>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</si>
  <si>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</si>
  <si>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</si>
  <si>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</si>
  <si>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</si>
  <si>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</si>
  <si>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</si>
  <si>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</si>
  <si>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</si>
  <si>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</si>
  <si>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</si>
  <si>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</si>
  <si>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</si>
  <si>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</si>
  <si>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</si>
  <si>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</si>
  <si>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</si>
  <si>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</si>
  <si>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</si>
  <si>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</si>
  <si>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</si>
  <si>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</si>
  <si>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</si>
  <si>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</si>
  <si>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</si>
  <si>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</si>
  <si>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</si>
  <si>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</si>
  <si>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</si>
  <si>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</si>
  <si>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</si>
  <si>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</si>
  <si>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</si>
  <si>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</si>
  <si>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</si>
  <si>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</si>
  <si>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</si>
  <si>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</si>
  <si>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</si>
  <si>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</si>
  <si>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</si>
  <si>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</si>
  <si>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</si>
  <si>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</si>
  <si>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</si>
  <si>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</si>
  <si>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</si>
  <si>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</si>
  <si>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</si>
  <si>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</si>
  <si>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</si>
  <si>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</si>
  <si>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</si>
  <si>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</si>
  <si>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</si>
  <si>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</si>
  <si>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</si>
  <si>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</si>
  <si>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</si>
  <si>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</si>
  <si>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</si>
  <si>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</si>
  <si>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</si>
  <si>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</si>
  <si>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</si>
  <si>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</si>
  <si>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</si>
  <si>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</si>
  <si>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</si>
  <si>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</si>
  <si>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</si>
  <si>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</si>
  <si>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</si>
  <si>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</si>
  <si>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</si>
  <si>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</si>
  <si>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</si>
  <si>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</si>
  <si>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</si>
  <si>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</si>
  <si>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</si>
  <si>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</si>
  <si>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</si>
  <si>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</si>
  <si>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</si>
  <si>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</si>
  <si>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</si>
  <si>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</si>
  <si>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</si>
  <si>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</si>
  <si>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</si>
  <si>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</si>
  <si>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</si>
  <si>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</si>
  <si>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</si>
  <si>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</si>
  <si>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</si>
  <si>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</si>
  <si>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</si>
  <si>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</si>
  <si>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</si>
  <si>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</si>
  <si>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</si>
  <si>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</si>
  <si>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</si>
  <si>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</si>
  <si>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</si>
  <si>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</si>
  <si>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</si>
  <si>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</si>
  <si>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</si>
  <si>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</si>
  <si>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</si>
  <si>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</si>
  <si>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</si>
  <si>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</si>
  <si>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</si>
  <si>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</si>
  <si>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</si>
  <si>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</si>
  <si>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</si>
  <si>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</si>
  <si>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</si>
  <si>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</si>
  <si>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</si>
  <si>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</si>
  <si>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</si>
  <si>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</si>
  <si>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</si>
  <si>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</si>
  <si>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</si>
  <si>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</si>
  <si>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</si>
  <si>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</si>
  <si>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</si>
  <si>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</si>
  <si>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</si>
  <si>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</si>
  <si>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</si>
  <si>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</si>
  <si>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</si>
  <si>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</si>
  <si>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</si>
  <si>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</si>
  <si>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</si>
  <si>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</si>
  <si>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</si>
  <si>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</si>
  <si>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</si>
  <si>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</si>
  <si>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</si>
  <si>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</si>
  <si>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</si>
  <si>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</si>
  <si>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</si>
  <si>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</si>
  <si>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</si>
  <si>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</si>
  <si>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</si>
  <si>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</si>
  <si>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</si>
  <si>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</si>
  <si>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</si>
  <si>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</si>
  <si>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</si>
  <si>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</si>
  <si>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</si>
  <si>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</si>
  <si>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</si>
  <si>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</si>
  <si>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</si>
  <si>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</si>
  <si>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</si>
  <si>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</si>
  <si>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</si>
  <si>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</si>
  <si>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</si>
  <si>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</si>
  <si>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</si>
  <si>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</si>
  <si>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</si>
  <si>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</si>
  <si>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</si>
  <si>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</si>
  <si>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</si>
  <si>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</si>
  <si>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</si>
  <si>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</si>
  <si>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</si>
  <si>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</si>
  <si>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</si>
  <si>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</si>
  <si>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</si>
  <si>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</si>
  <si>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</si>
  <si>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</si>
  <si>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</si>
  <si>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</si>
  <si>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</si>
  <si>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</si>
  <si>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</si>
  <si>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</si>
  <si>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</si>
  <si>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</si>
  <si>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</si>
  <si>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</si>
  <si>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</si>
  <si>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</si>
  <si>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</si>
  <si>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</si>
  <si>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</si>
  <si>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</si>
  <si>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</si>
  <si>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</si>
  <si>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</si>
  <si>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</si>
  <si>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</si>
  <si>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</si>
  <si>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</si>
  <si>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</si>
  <si>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</si>
  <si>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</si>
  <si>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</si>
  <si>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</si>
  <si>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</si>
  <si>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</si>
  <si>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</si>
  <si>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</si>
  <si>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</si>
  <si>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</si>
  <si>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</si>
  <si>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</si>
  <si>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</si>
  <si>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</si>
  <si>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</si>
  <si>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</si>
  <si>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</si>
  <si>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</si>
  <si>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</si>
  <si>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</si>
  <si>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</si>
  <si>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</si>
  <si>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</si>
  <si>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</si>
  <si>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</si>
  <si>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</si>
  <si>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</si>
  <si>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</si>
  <si>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</si>
  <si>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</si>
  <si>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</si>
  <si>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</si>
  <si>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</si>
  <si>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</si>
  <si>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</si>
  <si>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</si>
  <si>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</si>
  <si>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</si>
  <si>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</si>
  <si>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</si>
  <si>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</si>
  <si>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</si>
  <si>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</si>
  <si>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</si>
  <si>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</si>
  <si>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</si>
  <si>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</si>
  <si>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</si>
  <si>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</si>
  <si>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</si>
  <si>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</si>
  <si>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</si>
  <si>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</si>
  <si>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</si>
  <si>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</si>
  <si>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</si>
  <si>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</si>
  <si>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</si>
  <si>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</si>
  <si>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</si>
  <si>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</si>
  <si>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</si>
  <si>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</si>
  <si>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</si>
  <si>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</si>
  <si>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</si>
  <si>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</si>
  <si>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</si>
  <si>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</si>
  <si>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</si>
  <si>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</si>
  <si>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</si>
  <si>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</si>
  <si>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</si>
  <si>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</si>
  <si>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</si>
  <si>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</si>
  <si>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</si>
  <si>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</si>
  <si>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</si>
  <si>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</si>
  <si>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</si>
  <si>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</si>
  <si>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</si>
  <si>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</si>
  <si>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</si>
  <si>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</si>
  <si>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</si>
  <si>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</si>
  <si>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</si>
  <si>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</si>
  <si>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</si>
  <si>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</si>
  <si>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</si>
  <si>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</si>
  <si>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</si>
  <si>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</si>
  <si>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</si>
  <si>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</si>
  <si>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</si>
  <si>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</si>
  <si>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</si>
  <si>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</si>
  <si>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</si>
  <si>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</si>
  <si>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</si>
  <si>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</si>
  <si>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</si>
  <si>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</si>
  <si>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</si>
  <si>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</si>
  <si>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</si>
  <si>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</si>
  <si>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</si>
  <si>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</si>
  <si>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</si>
  <si>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</si>
  <si>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</si>
  <si>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</si>
  <si>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</si>
  <si>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</si>
  <si>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</si>
  <si>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</si>
  <si>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</si>
  <si>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</si>
  <si>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</si>
  <si>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</si>
  <si>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</si>
  <si>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</si>
  <si>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</si>
  <si>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</si>
  <si>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</si>
  <si>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</si>
  <si>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</si>
  <si>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</si>
  <si>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</si>
  <si>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</si>
  <si>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</si>
  <si>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</si>
  <si>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</si>
  <si>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</si>
  <si>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</si>
  <si>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</si>
  <si>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</si>
  <si>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</si>
  <si>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</si>
  <si>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</si>
  <si>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</si>
  <si>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</si>
  <si>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</si>
  <si>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</si>
  <si>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</si>
  <si>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</si>
  <si>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</si>
  <si>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</si>
  <si>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</si>
  <si>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</si>
  <si>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</si>
  <si>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</si>
  <si>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</si>
  <si>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</si>
  <si>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</si>
  <si>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</si>
  <si>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</si>
  <si>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</si>
  <si>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</si>
  <si>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</si>
  <si>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</si>
  <si>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</si>
  <si>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</si>
  <si>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</si>
  <si>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</si>
  <si>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</si>
  <si>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</si>
  <si>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</si>
  <si>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</si>
  <si>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</si>
  <si>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</si>
  <si>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</si>
  <si>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</si>
  <si>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</si>
  <si>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</si>
  <si>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</si>
  <si>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</si>
  <si>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</si>
  <si>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</si>
  <si>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</si>
  <si>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</si>
  <si>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</si>
  <si>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</si>
  <si>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</si>
  <si>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</si>
  <si>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</si>
  <si>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</si>
  <si>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</si>
  <si>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</si>
  <si>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</si>
  <si>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</si>
  <si>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</si>
  <si>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</si>
  <si>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</si>
  <si>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</si>
  <si>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</si>
  <si>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</si>
  <si>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</si>
  <si>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</si>
  <si>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</si>
  <si>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</si>
  <si>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</si>
  <si>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</si>
  <si>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</si>
  <si>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</si>
  <si>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</si>
  <si>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</si>
  <si>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</si>
  <si>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</si>
  <si>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</si>
  <si>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</si>
  <si>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</si>
  <si>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</si>
  <si>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</si>
  <si>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</si>
  <si>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</si>
  <si>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</si>
  <si>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</si>
  <si>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</si>
  <si>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</si>
  <si>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</si>
  <si>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</si>
  <si>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</si>
  <si>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</si>
  <si>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</si>
  <si>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</si>
  <si>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</si>
  <si>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</si>
  <si>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</si>
  <si>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</si>
  <si>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</si>
  <si>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</si>
  <si>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</si>
  <si>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</si>
  <si>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</si>
  <si>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</si>
  <si>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</si>
  <si>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</si>
  <si>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</si>
  <si>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</si>
  <si>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</si>
  <si>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</si>
  <si>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</si>
  <si>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</si>
  <si>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</si>
  <si>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</si>
  <si>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</si>
  <si>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</si>
  <si>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</si>
  <si>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</si>
  <si>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</si>
  <si>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</si>
  <si>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</si>
  <si>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</si>
  <si>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</si>
  <si>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</si>
  <si>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</si>
  <si>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</si>
  <si>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</si>
  <si>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</si>
  <si>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</si>
  <si>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</si>
  <si>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</si>
  <si>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</si>
  <si>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</si>
  <si>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</si>
  <si>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</si>
  <si>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</si>
  <si>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</si>
  <si>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</si>
  <si>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</si>
  <si>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</si>
  <si>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</si>
  <si>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</si>
  <si>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</si>
  <si>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</si>
  <si>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</si>
  <si>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</si>
  <si>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</si>
  <si>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</si>
  <si>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</si>
  <si>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</si>
  <si>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</si>
  <si>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</si>
  <si>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</si>
  <si>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</si>
  <si>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</si>
  <si>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</si>
  <si>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</si>
  <si>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</si>
  <si>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</si>
  <si>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</si>
  <si>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</si>
  <si>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</si>
  <si>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</si>
  <si>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</si>
  <si>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</si>
  <si>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</si>
  <si>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</si>
  <si>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</si>
  <si>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</si>
  <si>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</si>
  <si>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</si>
  <si>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</si>
  <si>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</si>
  <si>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</si>
  <si>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</si>
  <si>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</si>
  <si>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</si>
  <si>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</si>
  <si>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</si>
  <si>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</si>
  <si>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</si>
  <si>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</si>
  <si>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</si>
  <si>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</si>
  <si>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</si>
  <si>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</si>
  <si>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</si>
  <si>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</si>
  <si>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</si>
  <si>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</si>
  <si>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</si>
  <si>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</si>
  <si>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</si>
  <si>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</si>
  <si>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</si>
  <si>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</si>
  <si>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</si>
  <si>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</si>
  <si>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</si>
  <si>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</si>
  <si>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</si>
  <si>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</si>
  <si>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</si>
  <si>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</si>
  <si>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</si>
  <si>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</si>
  <si>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</si>
  <si>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</si>
  <si>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</si>
  <si>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</si>
  <si>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</si>
  <si>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</si>
  <si>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</si>
  <si>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</si>
  <si>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</si>
  <si>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</si>
  <si>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</si>
  <si>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</si>
  <si>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</si>
  <si>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</si>
  <si>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</si>
  <si>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</si>
  <si>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</si>
  <si>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</si>
  <si>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</si>
  <si>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</si>
  <si>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</si>
  <si>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</si>
  <si>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</si>
  <si>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</si>
  <si>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</si>
  <si>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</si>
  <si>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</si>
  <si>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</si>
  <si>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</si>
  <si>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</si>
  <si>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</si>
  <si>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</si>
  <si>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</si>
  <si>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</si>
  <si>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</si>
  <si>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</si>
  <si>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</si>
  <si>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</si>
  <si>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</si>
  <si>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</si>
  <si>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</si>
  <si>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</si>
  <si>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</si>
  <si>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</si>
  <si>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</si>
  <si>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</si>
  <si>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</si>
  <si>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</si>
  <si>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</si>
  <si>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</si>
  <si>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</si>
  <si>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</si>
  <si>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</si>
  <si>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</si>
  <si>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</si>
  <si>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</si>
  <si>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</si>
  <si>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</si>
  <si>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</si>
  <si>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</si>
  <si>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</si>
  <si>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</si>
  <si>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</si>
  <si>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</si>
  <si>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</si>
  <si>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</si>
  <si>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</si>
  <si>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</si>
  <si>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</si>
  <si>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</si>
  <si>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</si>
  <si>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</si>
  <si>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</si>
  <si>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</si>
  <si>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</si>
  <si>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</si>
  <si>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</si>
  <si>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</si>
  <si>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</si>
  <si>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</si>
  <si>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</si>
  <si>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</si>
  <si>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</si>
  <si>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</si>
  <si>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</si>
  <si>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</si>
  <si>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</si>
  <si>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</si>
  <si>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</si>
  <si>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</si>
  <si>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</si>
  <si>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</si>
  <si>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</si>
  <si>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</si>
  <si>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</si>
  <si>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</si>
  <si>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</si>
  <si>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</si>
  <si>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</si>
  <si>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</si>
  <si>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</si>
  <si>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</si>
  <si>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</si>
  <si>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</si>
  <si>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</si>
  <si>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</si>
  <si>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</si>
  <si>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</si>
  <si>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</si>
  <si>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</si>
  <si>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</si>
  <si>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</si>
  <si>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</si>
  <si>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</si>
  <si>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</si>
  <si>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</si>
  <si>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</si>
  <si>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</si>
  <si>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</si>
  <si>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</si>
  <si>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</si>
  <si>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</si>
  <si>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</si>
  <si>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</si>
  <si>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</si>
  <si>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</si>
  <si>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</si>
  <si>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</si>
  <si>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</si>
  <si>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</si>
  <si>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</si>
  <si>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</si>
  <si>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</si>
  <si>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</si>
  <si>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</si>
  <si>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</si>
  <si>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</si>
  <si>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</si>
  <si>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</si>
  <si>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</si>
  <si>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</si>
  <si>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</si>
  <si>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</si>
  <si>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</si>
  <si>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</si>
  <si>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</si>
  <si>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</si>
  <si>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</si>
  <si>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</si>
  <si>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</si>
  <si>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</si>
  <si>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</si>
  <si>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</si>
  <si>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</si>
  <si>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</si>
  <si>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</si>
  <si>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</si>
  <si>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</si>
  <si>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</si>
  <si>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</si>
  <si>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</si>
  <si>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</si>
  <si>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</si>
  <si>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</si>
  <si>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</si>
  <si>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</si>
  <si>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</si>
  <si>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</si>
  <si>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</si>
  <si>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</si>
  <si>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</si>
  <si>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</si>
  <si>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</si>
  <si>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</si>
  <si>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</si>
  <si>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</si>
  <si>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</si>
  <si>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</si>
  <si>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</si>
  <si>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</si>
  <si>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</si>
  <si>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</si>
  <si>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</si>
  <si>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</si>
  <si>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</si>
  <si>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</si>
  <si>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</si>
  <si>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</si>
  <si>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</si>
  <si>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</si>
  <si>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</si>
  <si>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</si>
  <si>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</si>
  <si>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</si>
  <si>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</si>
  <si>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</si>
  <si>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</si>
  <si>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</si>
  <si>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</si>
  <si>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</si>
  <si>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</si>
  <si>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</si>
  <si>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</si>
  <si>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</si>
  <si>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</si>
  <si>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</si>
  <si>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</si>
  <si>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</si>
  <si>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</si>
  <si>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</si>
  <si>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</si>
  <si>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</si>
  <si>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</si>
  <si>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</si>
  <si>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</si>
  <si>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</si>
  <si>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</si>
  <si>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</si>
  <si>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</si>
  <si>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</si>
  <si>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</si>
  <si>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</si>
  <si>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</si>
  <si>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</si>
  <si>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</si>
  <si>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</si>
  <si>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</si>
  <si>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</si>
  <si>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</si>
  <si>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</si>
  <si>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</si>
  <si>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</si>
  <si>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</si>
  <si>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</si>
  <si>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</si>
  <si>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</si>
  <si>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</si>
  <si>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</si>
  <si>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</si>
  <si>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</si>
  <si>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</si>
  <si>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</si>
  <si>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</si>
  <si>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</si>
  <si>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</si>
  <si>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</si>
  <si>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</si>
  <si>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</si>
  <si>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</si>
  <si>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</si>
  <si>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</si>
  <si>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</si>
  <si>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</si>
  <si>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</si>
  <si>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</si>
  <si>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</si>
  <si>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</si>
  <si>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</si>
  <si>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</si>
  <si>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</si>
  <si>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</si>
  <si>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</si>
  <si>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</si>
  <si>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</si>
  <si>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</si>
  <si>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</si>
  <si>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</si>
  <si>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</si>
  <si>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</si>
  <si>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</si>
  <si>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</si>
  <si>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</si>
  <si>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</si>
  <si>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</si>
  <si>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</si>
  <si>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</si>
  <si>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</si>
  <si>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</si>
  <si>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</si>
  <si>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</si>
  <si>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</si>
  <si>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</si>
  <si>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</si>
  <si>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</si>
  <si>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</si>
  <si>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</si>
  <si>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</si>
  <si>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</si>
  <si>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</si>
  <si>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</si>
  <si>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</si>
  <si>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</si>
  <si>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</si>
  <si>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</si>
  <si>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</si>
  <si>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</si>
  <si>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</si>
  <si>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</si>
  <si>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</si>
  <si>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</si>
  <si>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</si>
  <si>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</si>
  <si>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</si>
  <si>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</si>
  <si>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</si>
  <si>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</si>
  <si>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</si>
  <si>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</si>
  <si>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</si>
  <si>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</si>
  <si>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</si>
  <si>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</si>
  <si>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</si>
  <si>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</si>
  <si>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</si>
  <si>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</si>
  <si>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</si>
  <si>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</si>
  <si>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</si>
  <si>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</si>
  <si>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</si>
  <si>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</si>
  <si>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</si>
  <si>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</si>
  <si>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</si>
  <si>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</si>
  <si>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</si>
  <si>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</si>
  <si>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</si>
  <si>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</si>
  <si>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</si>
  <si>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</si>
  <si>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</si>
  <si>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</si>
  <si>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</si>
  <si>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</si>
  <si>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</si>
  <si>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</si>
  <si>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</si>
  <si>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</si>
  <si>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</si>
  <si>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</si>
  <si>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</si>
  <si>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</si>
  <si>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</si>
  <si>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</si>
  <si>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</si>
  <si>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</si>
  <si>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</si>
  <si>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</si>
  <si>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</si>
  <si>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</si>
  <si>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</si>
  <si>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</si>
  <si>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</si>
  <si>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</si>
  <si>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</si>
  <si>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</si>
  <si>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</si>
  <si>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</si>
  <si>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</si>
  <si>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</si>
  <si>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</si>
  <si>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</si>
  <si>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</si>
  <si>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</si>
  <si>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</si>
  <si>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</si>
  <si>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</si>
  <si>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</si>
  <si>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</si>
  <si>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</si>
  <si>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</si>
  <si>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</si>
  <si>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</si>
  <si>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</si>
  <si>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</si>
  <si>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</si>
  <si>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</si>
  <si>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</si>
  <si>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</si>
  <si>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</si>
  <si>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</si>
  <si>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</si>
  <si>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</si>
  <si>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</si>
  <si>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</si>
  <si>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</si>
  <si>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</si>
  <si>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</si>
  <si>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</si>
  <si>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</si>
  <si>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</si>
  <si>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</si>
  <si>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</si>
  <si>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</si>
  <si>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</si>
  <si>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</si>
  <si>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</si>
  <si>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</si>
  <si>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</si>
  <si>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</si>
  <si>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</si>
  <si>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</si>
  <si>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</si>
  <si>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</si>
  <si>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</si>
  <si>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</si>
  <si>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</si>
  <si>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</si>
  <si>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</si>
  <si>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</si>
  <si>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</si>
  <si>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</si>
  <si>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</si>
  <si>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</si>
  <si>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</si>
  <si>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</si>
  <si>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</si>
  <si>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</si>
  <si>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</si>
  <si>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</si>
  <si>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</si>
  <si>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</si>
  <si>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</si>
  <si>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</si>
  <si>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</si>
  <si>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</si>
  <si>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</si>
  <si>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</si>
  <si>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</si>
  <si>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</si>
  <si>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</si>
  <si>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</si>
  <si>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</si>
  <si>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</si>
  <si>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</si>
  <si>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</si>
  <si>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</si>
  <si>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</si>
  <si>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</si>
  <si>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</si>
  <si>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</si>
  <si>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</si>
  <si>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</si>
  <si>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</si>
  <si>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</si>
  <si>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</si>
  <si>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</si>
  <si>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</si>
  <si>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</si>
  <si>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</si>
  <si>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</si>
  <si>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</si>
  <si>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</si>
  <si>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</si>
  <si>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</si>
  <si>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</si>
  <si>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</si>
  <si>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</si>
  <si>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</si>
  <si>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</si>
  <si>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</si>
  <si>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</si>
  <si>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</si>
  <si>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</si>
  <si>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</si>
  <si>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</si>
  <si>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</si>
  <si>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</si>
  <si>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</si>
  <si>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</si>
  <si>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</si>
  <si>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</si>
  <si>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</si>
  <si>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</si>
  <si>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</si>
  <si>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</si>
  <si>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</si>
  <si>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</si>
  <si>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</si>
  <si>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</si>
  <si>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</si>
  <si>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</si>
  <si>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</si>
  <si>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</si>
  <si>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</si>
  <si>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</si>
  <si>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</si>
  <si>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</si>
  <si>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</si>
  <si>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</si>
  <si>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</si>
  <si>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</si>
  <si>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</si>
  <si>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</si>
  <si>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</si>
  <si>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</si>
  <si>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</si>
  <si>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</si>
  <si>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</si>
  <si>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</si>
  <si>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</si>
  <si>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</si>
  <si>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</si>
  <si>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</si>
  <si>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</si>
  <si>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</si>
  <si>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</si>
  <si>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</si>
  <si>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</si>
  <si>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</si>
  <si>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</si>
  <si>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</si>
  <si>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</si>
  <si>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</si>
  <si>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</si>
  <si>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</si>
  <si>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</si>
  <si>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</si>
  <si>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</si>
  <si>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</si>
  <si>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</si>
  <si>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</si>
  <si>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</si>
  <si>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</si>
  <si>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</si>
  <si>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</si>
  <si>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</si>
  <si>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</si>
  <si>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</si>
  <si>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</si>
  <si>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</si>
  <si>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</si>
  <si>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</si>
  <si>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</si>
  <si>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</si>
  <si>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</si>
  <si>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</si>
  <si>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</si>
  <si>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</si>
  <si>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</si>
  <si>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</si>
  <si>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</si>
  <si>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</si>
  <si>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</si>
  <si>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</si>
  <si>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</si>
  <si>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</si>
  <si>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</si>
  <si>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</si>
  <si>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</si>
  <si>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</si>
  <si>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</si>
  <si>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</si>
  <si>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</si>
  <si>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</si>
  <si>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</si>
  <si>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</si>
  <si>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</si>
  <si>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</si>
  <si>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</si>
  <si>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</si>
  <si>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</si>
  <si>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</si>
  <si>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</si>
  <si>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</si>
  <si>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</si>
  <si>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</si>
  <si>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</si>
  <si>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</si>
  <si>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</si>
  <si>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</si>
  <si>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</si>
  <si>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</si>
  <si>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</si>
  <si>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</si>
  <si>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</si>
  <si>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</si>
  <si>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</si>
  <si>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</si>
  <si>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</si>
  <si>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</si>
  <si>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</si>
  <si>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</si>
  <si>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</si>
  <si>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</si>
  <si>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</si>
  <si>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</si>
  <si>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</si>
  <si>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</si>
  <si>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</si>
  <si>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</si>
  <si>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</si>
  <si>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</si>
  <si>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</si>
  <si>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</si>
  <si>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</si>
  <si>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</si>
  <si>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</si>
  <si>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</si>
  <si>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</si>
  <si>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</si>
  <si>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</si>
  <si>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</si>
  <si>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</si>
  <si>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</si>
  <si>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</si>
  <si>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</si>
  <si>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</si>
  <si>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</si>
  <si>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</si>
  <si>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</si>
  <si>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</si>
  <si>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</si>
  <si>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</si>
  <si>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</si>
  <si>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</si>
  <si>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</si>
  <si>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</si>
  <si>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</si>
  <si>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</si>
  <si>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</si>
  <si>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</si>
  <si>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</si>
  <si>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</si>
  <si>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</si>
  <si>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</si>
  <si>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</si>
  <si>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</si>
  <si>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</si>
  <si>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</si>
  <si>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</si>
  <si>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</si>
  <si>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</si>
  <si>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</si>
  <si>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</si>
  <si>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</si>
  <si>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</si>
  <si>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</si>
  <si>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</si>
  <si>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</si>
  <si>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</si>
  <si>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</si>
  <si>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</si>
  <si>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</si>
  <si>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</si>
  <si>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</si>
  <si>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</si>
  <si>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</si>
  <si>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</si>
  <si>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</si>
  <si>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</si>
  <si>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</si>
  <si>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</si>
  <si>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</si>
  <si>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</si>
  <si>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</si>
  <si>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</si>
  <si>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</si>
  <si>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</si>
  <si>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</si>
  <si>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</si>
  <si>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</si>
  <si>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</si>
  <si>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</si>
  <si>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</si>
  <si>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</si>
  <si>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</si>
  <si>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</si>
  <si>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</si>
  <si>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</si>
  <si>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</si>
  <si>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</si>
  <si>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</si>
  <si>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</si>
  <si>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</si>
  <si>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</si>
  <si>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</si>
  <si>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</si>
  <si>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</si>
  <si>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</si>
  <si>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</si>
  <si>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</si>
  <si>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</si>
  <si>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</si>
  <si>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</si>
  <si>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</si>
  <si>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</si>
  <si>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</si>
  <si>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</si>
  <si>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</si>
  <si>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</si>
  <si>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</si>
  <si>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</si>
  <si>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</si>
  <si>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</si>
  <si>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</si>
  <si>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</si>
  <si>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</si>
  <si>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</si>
  <si>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</si>
  <si>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</si>
  <si>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</si>
  <si>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</si>
  <si>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</si>
  <si>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</si>
  <si>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</si>
  <si>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</si>
  <si>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</si>
  <si>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</si>
  <si>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</si>
  <si>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</si>
  <si>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</si>
  <si>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</si>
  <si>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</si>
  <si>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</si>
  <si>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</si>
  <si>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</si>
  <si>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</si>
  <si>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</si>
  <si>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</si>
  <si>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</si>
  <si>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</si>
  <si>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</si>
  <si>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</si>
  <si>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</si>
  <si>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</si>
  <si>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</si>
  <si>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</si>
  <si>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</si>
  <si>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</si>
  <si>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</si>
  <si>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</si>
  <si>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</si>
  <si>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</si>
  <si>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</si>
  <si>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</si>
  <si>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</si>
  <si>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</si>
  <si>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</si>
  <si>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</si>
  <si>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</si>
  <si>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</si>
  <si>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</si>
  <si>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</si>
  <si>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</si>
  <si>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</si>
  <si>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</si>
  <si>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</si>
  <si>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</si>
  <si>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</si>
  <si>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</si>
  <si>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</si>
  <si>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</si>
  <si>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</si>
  <si>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</si>
  <si>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</si>
  <si>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</si>
  <si>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</si>
  <si>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</si>
  <si>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</si>
  <si>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</si>
  <si>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</si>
  <si>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</si>
  <si>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</si>
  <si>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</si>
  <si>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</si>
  <si>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</si>
  <si>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</si>
  <si>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</si>
  <si>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</si>
  <si>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</si>
  <si>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</si>
  <si>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</si>
  <si>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</si>
  <si>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</si>
  <si>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</si>
  <si>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</si>
  <si>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</si>
  <si>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</si>
  <si>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</si>
  <si>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</si>
  <si>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</si>
  <si>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</si>
  <si>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</si>
  <si>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</si>
  <si>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</si>
  <si>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</si>
  <si>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</si>
  <si>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</si>
  <si>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</si>
  <si>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</si>
  <si>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</si>
  <si>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</si>
  <si>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</si>
  <si>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</si>
  <si>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</si>
  <si>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</si>
  <si>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</si>
  <si>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</si>
  <si>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</si>
  <si>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</si>
  <si>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</si>
  <si>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</si>
  <si>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</si>
  <si>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</si>
  <si>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</si>
  <si>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</si>
  <si>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</si>
  <si>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</si>
  <si>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</si>
  <si>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</si>
  <si>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</si>
  <si>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</si>
  <si>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</si>
  <si>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</si>
  <si>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</si>
  <si>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</si>
  <si>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</si>
  <si>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</si>
  <si>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</si>
  <si>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</si>
  <si>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</si>
  <si>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</si>
  <si>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</si>
  <si>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</si>
  <si>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</si>
  <si>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</si>
  <si>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</si>
  <si>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</si>
  <si>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</si>
  <si>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</si>
  <si>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</si>
  <si>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</si>
  <si>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</si>
  <si>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</si>
  <si>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</si>
  <si>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</si>
  <si>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</si>
  <si>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</si>
  <si>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</si>
  <si>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</si>
  <si>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</si>
  <si>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</si>
  <si>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</si>
  <si>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</si>
  <si>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</si>
  <si>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</si>
  <si>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</si>
  <si>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</si>
  <si>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</si>
  <si>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</si>
  <si>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</si>
  <si>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</si>
  <si>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</si>
  <si>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</si>
  <si>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</si>
  <si>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</si>
  <si>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</si>
  <si>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</si>
  <si>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</si>
  <si>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</si>
  <si>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</si>
  <si>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</si>
  <si>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</si>
  <si>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</si>
  <si>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</si>
  <si>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</si>
  <si>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</si>
  <si>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</si>
  <si>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</si>
  <si>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</si>
  <si>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</si>
  <si>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</si>
  <si>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</si>
  <si>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</si>
  <si>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</si>
  <si>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</si>
  <si>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</si>
  <si>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</si>
  <si>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</si>
  <si>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</si>
  <si>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</si>
  <si>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</si>
  <si>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</si>
  <si>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</si>
  <si>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</si>
  <si>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</si>
  <si>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</si>
  <si>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</si>
  <si>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</si>
  <si>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</si>
  <si>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</si>
  <si>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</si>
  <si>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</si>
  <si>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</si>
  <si>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</si>
  <si>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</si>
  <si>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</si>
  <si>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</si>
  <si>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</si>
  <si>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</si>
  <si>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</si>
  <si>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</si>
  <si>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</si>
  <si>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</si>
  <si>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</si>
  <si>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</si>
  <si>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</si>
  <si>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</si>
  <si>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</si>
  <si>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</si>
  <si>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</si>
  <si>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</si>
  <si>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</si>
  <si>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</si>
  <si>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</si>
  <si>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</si>
  <si>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</si>
  <si>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</si>
  <si>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</si>
  <si>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</si>
  <si>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</si>
  <si>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</si>
  <si>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</si>
  <si>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</si>
  <si>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</si>
  <si>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</si>
  <si>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</si>
  <si>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</si>
  <si>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</si>
  <si>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</si>
  <si>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</si>
  <si>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</si>
  <si>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</si>
  <si>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</si>
  <si>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</si>
  <si>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</si>
  <si>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</si>
  <si>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</si>
  <si>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</si>
  <si>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</si>
  <si>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</si>
  <si>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</si>
  <si>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</si>
  <si>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</si>
  <si>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</si>
  <si>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</si>
  <si>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</si>
  <si>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</si>
  <si>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</si>
  <si>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</si>
  <si>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</si>
  <si>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</si>
  <si>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</si>
  <si>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</si>
  <si>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</si>
  <si>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</si>
  <si>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</si>
  <si>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</si>
  <si>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</si>
  <si>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</si>
  <si>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</si>
  <si>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</si>
  <si>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</si>
  <si>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</si>
  <si>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</si>
  <si>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</si>
  <si>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</si>
  <si>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</si>
  <si>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</si>
  <si>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</si>
  <si>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</si>
  <si>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</si>
  <si>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</si>
  <si>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</si>
  <si>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</si>
  <si>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</si>
  <si>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</si>
  <si>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</si>
  <si>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</si>
  <si>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</si>
  <si>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</si>
  <si>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</si>
  <si>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</si>
  <si>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</si>
  <si>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</si>
  <si>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</si>
  <si>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</si>
  <si>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</si>
  <si>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</si>
  <si>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</si>
  <si>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</si>
  <si>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</si>
  <si>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</si>
  <si>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</si>
  <si>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</si>
  <si>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</si>
  <si>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</si>
  <si>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</si>
  <si>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</si>
  <si>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</si>
  <si>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</si>
  <si>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</si>
  <si>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</si>
  <si>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</si>
  <si>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</si>
  <si>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</si>
  <si>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</si>
  <si>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</si>
  <si>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</si>
  <si>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</si>
  <si>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</si>
  <si>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</si>
  <si>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</si>
  <si>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</si>
  <si>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</si>
  <si>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</si>
  <si>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</si>
  <si>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</si>
  <si>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</si>
  <si>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</si>
  <si>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</si>
  <si>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</si>
  <si>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</si>
  <si>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</si>
  <si>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</si>
  <si>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</si>
  <si>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</si>
  <si>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</si>
  <si>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</si>
  <si>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</si>
  <si>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</si>
  <si>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</si>
  <si>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</si>
  <si>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</si>
  <si>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</si>
  <si>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</si>
  <si>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</si>
  <si>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</si>
  <si>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</si>
  <si>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</si>
  <si>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</si>
  <si>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</si>
  <si>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</si>
  <si>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</si>
  <si>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</si>
  <si>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</si>
  <si>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</si>
  <si>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</si>
  <si>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</si>
  <si>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</si>
  <si>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</si>
  <si>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</si>
  <si>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</si>
  <si>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</si>
  <si>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</si>
  <si>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</si>
  <si>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</si>
  <si>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</si>
  <si>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</si>
  <si>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</si>
  <si>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</si>
  <si>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</si>
  <si>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</si>
  <si>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</si>
  <si>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</si>
  <si>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</si>
  <si>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</si>
  <si>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</si>
  <si>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</si>
  <si>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</si>
  <si>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</si>
  <si>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</si>
  <si>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</si>
  <si>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</si>
  <si>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</si>
  <si>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</si>
  <si>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</si>
  <si>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</si>
  <si>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</si>
  <si>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</si>
  <si>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</si>
  <si>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</si>
  <si>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</si>
  <si>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</si>
  <si>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</si>
  <si>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</si>
  <si>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</si>
  <si>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</si>
  <si>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</si>
  <si>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</si>
  <si>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</si>
  <si>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</si>
  <si>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</si>
  <si>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</si>
  <si>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</si>
  <si>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</si>
  <si>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</si>
  <si>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</si>
  <si>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</si>
  <si>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</si>
  <si>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</si>
  <si>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</si>
  <si>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</si>
  <si>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</si>
  <si>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</si>
  <si>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</si>
  <si>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</si>
  <si>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</si>
  <si>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</si>
  <si>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</si>
  <si>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</si>
  <si>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</si>
  <si>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</si>
  <si>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</si>
  <si>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</si>
  <si>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</si>
  <si>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</si>
  <si>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</si>
  <si>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</si>
  <si>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</si>
  <si>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</si>
  <si>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</si>
  <si>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</si>
  <si>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</si>
  <si>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</si>
  <si>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</si>
  <si>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</si>
  <si>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</si>
  <si>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</si>
  <si>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</si>
  <si>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</si>
  <si>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</si>
  <si>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</si>
  <si>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</si>
  <si>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</si>
  <si>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</si>
  <si>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</si>
  <si>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</si>
  <si>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</si>
  <si>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</si>
  <si>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</si>
  <si>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</si>
  <si>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</si>
  <si>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</si>
  <si>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</si>
  <si>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</si>
  <si>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</si>
  <si>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</si>
  <si>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</si>
  <si>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</si>
  <si>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</si>
  <si>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</si>
  <si>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</si>
  <si>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</si>
  <si>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</si>
  <si>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</si>
  <si>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</si>
  <si>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</si>
  <si>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</si>
  <si>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</si>
  <si>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</si>
  <si>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</si>
  <si>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</si>
  <si>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</si>
  <si>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</si>
  <si>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</si>
  <si>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</si>
  <si>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</si>
  <si>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</si>
  <si>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</si>
  <si>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</si>
  <si>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</si>
  <si>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</si>
  <si>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</si>
  <si>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</si>
  <si>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</si>
  <si>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</si>
  <si>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</si>
  <si>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</si>
  <si>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</si>
  <si>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</si>
  <si>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</si>
  <si>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</si>
  <si>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</si>
  <si>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</si>
  <si>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</si>
  <si>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</si>
  <si>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</si>
  <si>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</si>
  <si>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</si>
  <si>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</si>
  <si>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</si>
  <si>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</si>
  <si>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</si>
  <si>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</si>
  <si>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</si>
  <si>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</si>
  <si>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</si>
  <si>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</si>
  <si>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</si>
  <si>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</si>
  <si>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</si>
  <si>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</si>
  <si>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</si>
  <si>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</si>
  <si>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</si>
  <si>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</si>
  <si>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</si>
  <si>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</si>
  <si>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</si>
  <si>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</si>
  <si>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</si>
  <si>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</si>
  <si>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</si>
  <si>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</si>
  <si>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</si>
  <si>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</si>
  <si>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</si>
  <si>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</si>
  <si>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</si>
  <si>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</si>
  <si>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</si>
  <si>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</si>
  <si>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</si>
  <si>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</si>
  <si>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</si>
  <si>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</si>
  <si>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</si>
  <si>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</si>
  <si>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</si>
  <si>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</si>
  <si>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</si>
  <si>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</si>
  <si>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</si>
  <si>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</si>
  <si>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</si>
  <si>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</si>
  <si>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</si>
  <si>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</si>
  <si>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</si>
  <si>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</si>
  <si>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</si>
  <si>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</si>
  <si>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</si>
  <si>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</si>
  <si>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</si>
  <si>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</si>
  <si>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</si>
  <si>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</si>
  <si>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</si>
  <si>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</si>
  <si>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</si>
  <si>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</si>
  <si>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</si>
  <si>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</si>
  <si>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</si>
  <si>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</si>
  <si>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</si>
  <si>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</si>
  <si>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</si>
  <si>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</si>
  <si>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</si>
  <si>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</si>
  <si>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</si>
  <si>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</si>
  <si>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</si>
  <si>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</si>
  <si>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</si>
  <si>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</si>
  <si>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</si>
  <si>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</si>
  <si>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</si>
  <si>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</si>
  <si>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</si>
  <si>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</si>
  <si>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</si>
  <si>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</si>
  <si>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</si>
  <si>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</si>
  <si>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</si>
  <si>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</si>
  <si>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</si>
  <si>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</si>
  <si>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</si>
  <si>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</si>
  <si>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</si>
  <si>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</si>
  <si>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</si>
  <si>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</si>
  <si>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</si>
  <si>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</si>
  <si>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</si>
  <si>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</si>
  <si>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</si>
  <si>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</si>
  <si>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</si>
  <si>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</si>
  <si>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</si>
  <si>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</si>
  <si>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</si>
  <si>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</si>
  <si>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</si>
  <si>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</si>
  <si>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</si>
  <si>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</si>
  <si>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</si>
  <si>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</si>
  <si>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</si>
  <si>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</si>
  <si>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</si>
  <si>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</si>
  <si>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</si>
  <si>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</si>
  <si>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</si>
  <si>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</si>
  <si>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</si>
  <si>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</si>
  <si>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</si>
  <si>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</si>
  <si>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</si>
  <si>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</si>
  <si>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</si>
  <si>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</si>
  <si>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</si>
  <si>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</si>
  <si>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</si>
  <si>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</si>
  <si>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</si>
  <si>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</si>
  <si>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</si>
  <si>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</si>
  <si>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</si>
  <si>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</si>
  <si>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</si>
  <si>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</si>
  <si>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</si>
  <si>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</si>
  <si>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</si>
  <si>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</si>
  <si>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</si>
  <si>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</si>
  <si>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</si>
  <si>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</si>
  <si>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</si>
  <si>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</si>
  <si>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</si>
  <si>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</si>
  <si>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</si>
  <si>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</si>
  <si>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</si>
  <si>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</si>
  <si>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</si>
  <si>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</si>
  <si>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</si>
  <si>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</si>
  <si>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</si>
  <si>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</si>
  <si>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</si>
  <si>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</si>
  <si>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</si>
  <si>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</si>
  <si>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</si>
  <si>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</si>
  <si>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</si>
  <si>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</si>
  <si>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</si>
  <si>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</si>
  <si>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</si>
  <si>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</si>
  <si>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</si>
  <si>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</si>
  <si>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</si>
  <si>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</si>
  <si>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</si>
  <si>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</si>
  <si>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</si>
  <si>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</si>
  <si>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</si>
  <si>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</si>
  <si>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</si>
  <si>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</si>
  <si>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</si>
  <si>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</si>
  <si>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</si>
  <si>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</si>
  <si>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</si>
  <si>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</si>
  <si>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</si>
  <si>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</si>
  <si>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</si>
  <si>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</si>
  <si>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</si>
  <si>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</si>
  <si>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</si>
  <si>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</si>
  <si>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</si>
  <si>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</si>
  <si>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</si>
  <si>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</si>
  <si>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</si>
  <si>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</si>
  <si>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</si>
  <si>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</si>
  <si>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</si>
  <si>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</si>
  <si>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</si>
  <si>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</si>
  <si>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</si>
  <si>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</si>
  <si>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</si>
  <si>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</si>
  <si>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</si>
  <si>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</si>
  <si>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</si>
  <si>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</si>
  <si>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</si>
  <si>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</si>
  <si>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</si>
  <si>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</si>
  <si>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</si>
  <si>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</si>
  <si>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</si>
  <si>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</si>
  <si>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</si>
  <si>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</si>
  <si>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</si>
  <si>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</si>
  <si>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</si>
  <si>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</si>
  <si>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</si>
  <si>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</si>
  <si>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</si>
  <si>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</si>
  <si>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</si>
  <si>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</si>
  <si>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</si>
  <si>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</si>
  <si>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</si>
  <si>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</si>
  <si>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</si>
  <si>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</si>
  <si>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</si>
  <si>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</si>
  <si>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</si>
  <si>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</si>
  <si>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</si>
  <si>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</si>
  <si>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</si>
  <si>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</si>
  <si>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</si>
  <si>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</si>
  <si>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</si>
  <si>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</si>
  <si>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</si>
  <si>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</si>
  <si>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</si>
  <si>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</si>
  <si>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</si>
  <si>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</si>
  <si>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</si>
  <si>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</si>
  <si>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</si>
  <si>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</si>
  <si>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</si>
  <si>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</si>
  <si>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</si>
  <si>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</si>
  <si>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</si>
  <si>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</si>
  <si>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</si>
  <si>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</si>
  <si>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</si>
  <si>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</si>
  <si>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</si>
  <si>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</si>
  <si>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</si>
  <si>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</si>
  <si>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</si>
  <si>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</si>
  <si>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</si>
  <si>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</si>
  <si>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</si>
  <si>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</si>
  <si>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</si>
  <si>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</si>
  <si>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</si>
  <si>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</si>
  <si>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</si>
  <si>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</si>
  <si>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</si>
  <si>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</si>
  <si>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</si>
  <si>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</si>
  <si>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</si>
  <si>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</si>
  <si>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</si>
  <si>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</si>
  <si>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</si>
  <si>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</si>
  <si>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</si>
  <si>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</si>
  <si>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</si>
  <si>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</si>
  <si>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</si>
  <si>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</si>
  <si>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</si>
  <si>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</si>
  <si>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</si>
  <si>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</si>
  <si>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</si>
  <si>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</si>
  <si>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</si>
  <si>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</si>
  <si>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</si>
  <si>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</si>
  <si>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</si>
  <si>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</si>
  <si>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</si>
  <si>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</si>
  <si>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</si>
  <si>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</si>
  <si>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</si>
  <si>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</si>
  <si>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</si>
  <si>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</si>
  <si>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</si>
  <si>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</si>
  <si>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</si>
  <si>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</si>
  <si>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</si>
  <si>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</si>
  <si>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</si>
  <si>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</si>
  <si>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</si>
  <si>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</si>
  <si>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</si>
  <si>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</si>
  <si>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</si>
  <si>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</si>
  <si>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</si>
  <si>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</si>
  <si>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</si>
  <si>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</si>
  <si>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</si>
  <si>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</si>
  <si>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</si>
  <si>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</si>
  <si>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</si>
  <si>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</si>
  <si>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</si>
  <si>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</si>
  <si>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</si>
  <si>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</si>
  <si>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</si>
  <si>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</si>
  <si>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</si>
  <si>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</si>
  <si>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</si>
  <si>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</si>
  <si>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</si>
  <si>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</si>
  <si>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</si>
  <si>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</si>
  <si>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</si>
  <si>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</si>
  <si>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</si>
  <si>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</si>
  <si>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</si>
  <si>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</si>
  <si>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</si>
  <si>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</si>
  <si>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</si>
  <si>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</si>
  <si>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</si>
  <si>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</si>
  <si>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</si>
  <si>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</si>
  <si>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</si>
  <si>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</si>
  <si>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</si>
  <si>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</si>
  <si>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</si>
  <si>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</si>
  <si>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</si>
  <si>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</si>
  <si>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</si>
  <si>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</si>
  <si>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</si>
  <si>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</si>
  <si>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</si>
  <si>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</si>
  <si>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</si>
  <si>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</si>
  <si>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</si>
  <si>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</si>
  <si>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</si>
  <si>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</si>
  <si>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</si>
  <si>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</si>
  <si>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</si>
  <si>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</si>
  <si>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</si>
  <si>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</si>
  <si>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</si>
  <si>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</si>
  <si>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</si>
  <si>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</si>
  <si>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</si>
  <si>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</si>
  <si>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</si>
  <si>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</si>
  <si>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</si>
  <si>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</si>
  <si>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</si>
  <si>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</si>
  <si>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</si>
  <si>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</si>
  <si>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</si>
  <si>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</si>
  <si>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</si>
  <si>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</si>
  <si>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</si>
  <si>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</si>
  <si>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</si>
  <si>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</si>
  <si>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</si>
  <si>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</si>
  <si>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</si>
  <si>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</si>
  <si>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</si>
  <si>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</si>
  <si>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</si>
  <si>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</si>
  <si>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</si>
  <si>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</si>
  <si>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</si>
  <si>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</si>
  <si>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</si>
  <si>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</si>
  <si>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</si>
  <si>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</si>
  <si>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</si>
  <si>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</si>
  <si>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</si>
  <si>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</si>
  <si>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</si>
  <si>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</si>
  <si>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</si>
  <si>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</si>
  <si>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</si>
  <si>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</si>
  <si>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</si>
  <si>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</si>
  <si>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</si>
  <si>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</si>
  <si>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</si>
  <si>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</si>
  <si>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</si>
  <si>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</si>
  <si>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</si>
  <si>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</si>
  <si>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</si>
  <si>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</si>
  <si>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</si>
  <si>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</si>
  <si>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</si>
  <si>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</si>
  <si>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</si>
  <si>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</si>
  <si>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</si>
  <si>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</si>
  <si>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</si>
  <si>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</si>
  <si>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</si>
  <si>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</si>
  <si>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</si>
  <si>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</si>
  <si>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</si>
  <si>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</si>
  <si>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</si>
  <si>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</si>
  <si>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</si>
  <si>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</si>
  <si>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</si>
  <si>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</si>
  <si>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</si>
  <si>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</si>
  <si>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</si>
  <si>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</si>
  <si>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</si>
  <si>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</si>
  <si>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</si>
  <si>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</si>
  <si>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</si>
  <si>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</si>
  <si>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</si>
  <si>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</si>
  <si>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</si>
  <si>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</si>
  <si>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</si>
  <si>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</si>
  <si>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</si>
  <si>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</si>
  <si>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</si>
  <si>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</si>
  <si>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</si>
  <si>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</si>
  <si>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</si>
  <si>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</si>
  <si>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</si>
  <si>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</si>
  <si>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</si>
  <si>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</si>
  <si>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</si>
  <si>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</si>
  <si>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</si>
  <si>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</si>
  <si>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</si>
  <si>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</si>
  <si>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</si>
  <si>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</si>
  <si>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</si>
  <si>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</si>
  <si>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</si>
  <si>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</si>
  <si>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</si>
  <si>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</si>
  <si>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</si>
  <si>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</si>
  <si>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</si>
  <si>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</si>
  <si>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</si>
  <si>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</si>
  <si>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</si>
  <si>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</si>
  <si>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</si>
  <si>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</si>
  <si>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</si>
  <si>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</si>
  <si>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</si>
  <si>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</si>
  <si>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</si>
  <si>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</si>
  <si>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</si>
  <si>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</si>
  <si>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</si>
  <si>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</si>
  <si>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</si>
  <si>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</si>
  <si>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</si>
  <si>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</si>
  <si>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</si>
  <si>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</si>
  <si>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</si>
  <si>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</si>
  <si>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</si>
  <si>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</si>
  <si>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</si>
  <si>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</si>
  <si>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</si>
  <si>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</si>
  <si>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</si>
  <si>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</si>
  <si>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</si>
  <si>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</si>
  <si>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</si>
  <si>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</si>
  <si>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</si>
  <si>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</si>
  <si>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</si>
  <si>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</si>
  <si>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</si>
  <si>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</si>
  <si>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</si>
  <si>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</si>
  <si>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</si>
  <si>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</si>
  <si>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</si>
  <si>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</si>
  <si>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</si>
  <si>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</si>
  <si>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</si>
  <si>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</si>
  <si>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</si>
  <si>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</si>
  <si>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</si>
  <si>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</si>
  <si>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</si>
  <si>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</si>
  <si>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</si>
  <si>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</si>
  <si>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</si>
  <si>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</si>
  <si>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</si>
  <si>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</si>
  <si>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</si>
  <si>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</si>
  <si>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</si>
  <si>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</si>
  <si>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</si>
  <si>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</si>
  <si>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</si>
  <si>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</si>
  <si>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</si>
  <si>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</si>
  <si>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</si>
  <si>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</si>
  <si>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</si>
  <si>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</si>
  <si>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</si>
  <si>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</si>
  <si>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</si>
  <si>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</si>
  <si>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</si>
  <si>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</si>
  <si>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</si>
  <si>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</si>
  <si>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</si>
  <si>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</si>
  <si>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</si>
  <si>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</si>
  <si>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</si>
  <si>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</si>
  <si>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</si>
  <si>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</si>
  <si>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</si>
  <si>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</si>
  <si>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</si>
  <si>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</si>
  <si>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</si>
  <si>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</si>
  <si>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</si>
  <si>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</si>
  <si>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</si>
  <si>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</si>
  <si>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</si>
  <si>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</si>
  <si>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</si>
  <si>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</si>
  <si>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</si>
  <si>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</si>
  <si>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</si>
  <si>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</si>
  <si>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</si>
  <si>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</si>
  <si>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</si>
  <si>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</si>
  <si>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</si>
  <si>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</si>
  <si>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</si>
  <si>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</si>
  <si>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</si>
  <si>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</si>
  <si>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</si>
  <si>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</si>
  <si>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</si>
  <si>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</si>
  <si>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</si>
  <si>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</si>
  <si>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</si>
  <si>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</si>
  <si>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</si>
  <si>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</si>
  <si>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</si>
  <si>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</si>
  <si>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</si>
  <si>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</si>
  <si>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</si>
  <si>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</si>
  <si>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</si>
  <si>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</si>
  <si>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</si>
  <si>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</si>
  <si>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</si>
  <si>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</si>
  <si>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</si>
  <si>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</si>
  <si>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</si>
  <si>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</si>
  <si>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</si>
  <si>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</si>
  <si>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</si>
  <si>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</si>
  <si>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</si>
  <si>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</si>
  <si>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</si>
  <si>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</si>
  <si>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</si>
  <si>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</si>
  <si>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</si>
  <si>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</si>
  <si>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</si>
  <si>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</si>
  <si>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</si>
  <si>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</si>
  <si>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</si>
  <si>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</si>
  <si>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</si>
  <si>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</si>
  <si>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</si>
  <si>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</si>
  <si>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</si>
  <si>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</si>
  <si>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</si>
  <si>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</si>
  <si>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</si>
  <si>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</si>
  <si>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</si>
  <si>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</si>
  <si>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</si>
  <si>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</si>
  <si>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</si>
  <si>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</si>
  <si>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</si>
  <si>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</si>
  <si>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</si>
  <si>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</si>
  <si>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</si>
  <si>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</si>
  <si>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</si>
  <si>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</si>
  <si>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</si>
  <si>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</si>
  <si>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</si>
  <si>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</si>
  <si>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</si>
  <si>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</si>
  <si>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</si>
  <si>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</si>
  <si>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</si>
  <si>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</si>
  <si>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</si>
  <si>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</si>
  <si>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</si>
  <si>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</si>
  <si>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</si>
  <si>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</si>
  <si>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</si>
  <si>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</si>
  <si>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</si>
  <si>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</si>
  <si>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</si>
  <si>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</si>
  <si>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</si>
  <si>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</si>
  <si>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</si>
  <si>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</si>
  <si>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</si>
  <si>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</si>
  <si>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</si>
  <si>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</si>
  <si>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</si>
  <si>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</si>
  <si>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</si>
  <si>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</si>
  <si>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</si>
  <si>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</si>
  <si>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</si>
  <si>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</si>
  <si>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</si>
  <si>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</si>
  <si>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</si>
  <si>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</si>
  <si>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</si>
  <si>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</si>
  <si>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</si>
  <si>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</si>
  <si>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</si>
  <si>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</si>
  <si>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</si>
  <si>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</si>
  <si>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</si>
  <si>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</si>
  <si>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</si>
  <si>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</si>
  <si>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</si>
  <si>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</si>
  <si>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</si>
  <si>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</si>
  <si>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</si>
  <si>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</si>
  <si>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</si>
  <si>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</si>
  <si>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</si>
  <si>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</si>
  <si>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</si>
  <si>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</si>
  <si>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</si>
  <si>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</si>
  <si>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</si>
  <si>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</si>
  <si>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</si>
  <si>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</si>
  <si>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</si>
  <si>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</si>
  <si>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</si>
  <si>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</si>
  <si>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</si>
  <si>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</si>
  <si>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</si>
  <si>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</si>
  <si>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</si>
  <si>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</si>
  <si>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</si>
  <si>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</si>
  <si>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</si>
  <si>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</si>
  <si>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</si>
  <si>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</si>
  <si>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</si>
  <si>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</si>
  <si>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</si>
  <si>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</si>
  <si>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</si>
  <si>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</si>
  <si>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</si>
  <si>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</si>
  <si>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</si>
  <si>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</si>
  <si>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</si>
  <si>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</si>
  <si>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</si>
  <si>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</si>
  <si>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</si>
  <si>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</si>
  <si>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</si>
  <si>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</si>
  <si>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</si>
  <si>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</si>
  <si>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</si>
  <si>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</si>
  <si>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</si>
  <si>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</si>
  <si>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</si>
  <si>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</si>
  <si>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</si>
  <si>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</si>
  <si>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</si>
  <si>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</si>
  <si>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</si>
  <si>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</si>
  <si>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</si>
  <si>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</si>
  <si>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</si>
  <si>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</si>
  <si>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</si>
  <si>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</si>
  <si>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</si>
  <si>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</si>
  <si>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</si>
  <si>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</si>
  <si>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</si>
  <si>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</si>
  <si>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</si>
  <si>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</si>
  <si>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</si>
  <si>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</si>
  <si>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</si>
  <si>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</si>
  <si>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</si>
  <si>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</si>
  <si>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</si>
  <si>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</si>
  <si>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</si>
  <si>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</si>
  <si>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</si>
  <si>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</si>
  <si>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</si>
  <si>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</si>
  <si>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</si>
  <si>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</si>
  <si>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</si>
  <si>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</si>
  <si>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</si>
  <si>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</si>
  <si>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</si>
  <si>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</si>
  <si>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</si>
  <si>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</si>
  <si>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</si>
  <si>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</si>
  <si>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</si>
  <si>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</si>
  <si>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</si>
  <si>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</si>
  <si>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</si>
  <si>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</si>
  <si>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</si>
  <si>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</si>
  <si>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</si>
  <si>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</si>
  <si>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</si>
  <si>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</si>
  <si>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</si>
  <si>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</si>
  <si>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</si>
  <si>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</si>
  <si>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</si>
  <si>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</si>
  <si>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</si>
  <si>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</si>
  <si>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</si>
  <si>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</si>
  <si>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</si>
  <si>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</si>
  <si>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</si>
  <si>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</si>
  <si>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</si>
  <si>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</si>
  <si>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</si>
  <si>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</si>
  <si>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</si>
  <si>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</si>
  <si>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</si>
  <si>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</si>
  <si>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</si>
  <si>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</si>
  <si>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</si>
  <si>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</si>
  <si>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</si>
  <si>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</si>
  <si>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</si>
  <si>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</si>
  <si>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</si>
  <si>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</si>
  <si>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</si>
  <si>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</si>
  <si>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</si>
  <si>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</si>
  <si>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</si>
  <si>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</si>
  <si>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</si>
  <si>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</si>
  <si>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</si>
  <si>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</si>
  <si>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</si>
  <si>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</si>
  <si>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</si>
  <si>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</si>
  <si>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</si>
  <si>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</si>
  <si>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</si>
  <si>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</si>
  <si>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</si>
  <si>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</si>
  <si>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</si>
  <si>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</si>
  <si>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</si>
  <si>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</si>
  <si>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</si>
  <si>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</si>
  <si>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</si>
  <si>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</si>
  <si>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</si>
  <si>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</si>
  <si>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</si>
  <si>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</si>
  <si>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</si>
  <si>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</si>
  <si>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</si>
  <si>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</si>
  <si>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</si>
  <si>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</si>
  <si>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</si>
  <si>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</si>
  <si>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</si>
  <si>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</si>
  <si>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</si>
  <si>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</si>
  <si>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</si>
  <si>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</si>
  <si>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</si>
  <si>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</si>
  <si>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</si>
  <si>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</si>
  <si>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</si>
  <si>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</si>
  <si>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</si>
  <si>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</si>
  <si>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</si>
  <si>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</si>
  <si>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</si>
  <si>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</si>
  <si>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</si>
  <si>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</si>
  <si>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</si>
  <si>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</si>
  <si>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</si>
  <si>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</si>
  <si>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</si>
  <si>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</si>
  <si>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</si>
  <si>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</si>
  <si>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</si>
  <si>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</si>
  <si>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</si>
  <si>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</si>
  <si>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</si>
  <si>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</si>
  <si>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</si>
  <si>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</si>
  <si>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</si>
  <si>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</si>
  <si>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</si>
  <si>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</si>
  <si>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</si>
  <si>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</si>
  <si>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</si>
  <si>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</si>
  <si>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</si>
  <si>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</si>
  <si>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</si>
  <si>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</si>
  <si>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</si>
  <si>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</si>
  <si>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</si>
  <si>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</si>
  <si>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</si>
  <si>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</si>
  <si>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</si>
  <si>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</si>
  <si>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</si>
  <si>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</si>
  <si>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</si>
  <si>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</si>
  <si>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</si>
  <si>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</si>
  <si>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</si>
  <si>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</si>
  <si>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</si>
  <si>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</si>
  <si>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</si>
  <si>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</si>
  <si>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</si>
  <si>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</si>
  <si>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</si>
  <si>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</si>
  <si>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</si>
  <si>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</si>
  <si>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</si>
  <si>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</si>
  <si>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</si>
  <si>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</si>
  <si>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</si>
  <si>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</si>
  <si>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</si>
  <si>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</si>
  <si>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</si>
  <si>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</si>
  <si>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</si>
  <si>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</si>
  <si>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</si>
  <si>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</si>
  <si>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</si>
  <si>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</si>
  <si>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</si>
  <si>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</si>
  <si>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</si>
  <si>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</si>
  <si>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</si>
  <si>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</si>
  <si>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</si>
  <si>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</si>
  <si>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</si>
  <si>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</si>
  <si>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</si>
  <si>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</si>
  <si>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</si>
  <si>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</si>
  <si>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</si>
  <si>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</si>
  <si>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</si>
  <si>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</si>
  <si>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</si>
  <si>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</si>
  <si>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</si>
  <si>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</si>
  <si>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</si>
  <si>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</si>
  <si>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</si>
  <si>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</si>
  <si>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</si>
  <si>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</si>
  <si>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</si>
  <si>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</si>
  <si>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</si>
  <si>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</si>
  <si>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</si>
  <si>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</si>
  <si>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</si>
  <si>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</si>
  <si>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</si>
  <si>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</si>
  <si>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</si>
  <si>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</si>
  <si>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</si>
  <si>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</si>
  <si>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</si>
  <si>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</si>
  <si>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</si>
  <si>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</si>
  <si>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</si>
  <si>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</si>
  <si>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</si>
  <si>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</si>
  <si>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</si>
  <si>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</si>
  <si>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</si>
  <si>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</si>
  <si>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</si>
  <si>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</si>
  <si>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</si>
  <si>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</si>
  <si>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</si>
  <si>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</si>
  <si>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</si>
  <si>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</si>
  <si>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</si>
  <si>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</si>
  <si>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</si>
  <si>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</si>
  <si>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</si>
  <si>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</si>
  <si>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</si>
  <si>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</si>
  <si>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</si>
  <si>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</si>
  <si>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</si>
  <si>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</si>
  <si>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</si>
  <si>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</si>
  <si>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</si>
  <si>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</si>
  <si>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</si>
  <si>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</si>
  <si>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</si>
  <si>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</si>
  <si>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</si>
  <si>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</si>
  <si>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</si>
  <si>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</si>
  <si>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</si>
  <si>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</si>
  <si>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</si>
  <si>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</si>
  <si>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</si>
  <si>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</si>
  <si>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</si>
  <si>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</si>
  <si>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</si>
  <si>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</si>
  <si>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</si>
  <si>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</si>
  <si>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</si>
  <si>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</si>
  <si>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</si>
  <si>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</si>
  <si>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</si>
  <si>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</si>
  <si>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</si>
  <si>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</si>
  <si>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</si>
  <si>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</si>
  <si>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</si>
  <si>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</si>
  <si>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</si>
  <si>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</si>
  <si>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</si>
  <si>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</si>
  <si>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</si>
  <si>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</si>
  <si>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</si>
  <si>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</si>
  <si>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</si>
  <si>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</si>
  <si>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</si>
  <si>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</si>
  <si>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</si>
  <si>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</si>
  <si>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</si>
  <si>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</si>
  <si>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</si>
  <si>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</si>
  <si>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</si>
  <si>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</si>
  <si>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</si>
  <si>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</si>
  <si>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</si>
  <si>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</si>
  <si>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</si>
  <si>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</si>
  <si>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</si>
  <si>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</si>
  <si>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</si>
  <si>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</si>
  <si>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</si>
  <si>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</si>
  <si>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</si>
  <si>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</si>
  <si>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</si>
  <si>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</si>
  <si>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</si>
  <si>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</si>
  <si>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</si>
  <si>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</si>
  <si>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</si>
  <si>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</si>
  <si>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</si>
  <si>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</si>
  <si>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</si>
  <si>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</si>
  <si>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</si>
  <si>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</si>
  <si>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</si>
  <si>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</si>
  <si>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</si>
  <si>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</si>
  <si>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</si>
  <si>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</si>
  <si>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</si>
  <si>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</si>
  <si>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</si>
  <si>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</si>
  <si>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</si>
  <si>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</si>
  <si>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</si>
  <si>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</si>
  <si>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</si>
  <si>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</si>
  <si>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</si>
  <si>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</si>
  <si>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</si>
  <si>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</si>
  <si>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</si>
  <si>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</si>
  <si>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</si>
  <si>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</si>
  <si>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</si>
  <si>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</si>
  <si>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</si>
  <si>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</si>
  <si>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</si>
  <si>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</si>
  <si>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</si>
  <si>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</si>
  <si>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</si>
  <si>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</si>
  <si>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</si>
  <si>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</si>
  <si>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</si>
  <si>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</si>
  <si>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</si>
  <si>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</si>
  <si>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</si>
  <si>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</si>
  <si>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</si>
  <si>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</si>
  <si>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</si>
  <si>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</si>
  <si>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</si>
  <si>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</si>
  <si>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</si>
  <si>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</si>
  <si>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</si>
  <si>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</si>
  <si>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</si>
  <si>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</si>
  <si>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</si>
  <si>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</si>
  <si>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</si>
  <si>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</si>
  <si>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</si>
  <si>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</si>
  <si>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</si>
  <si>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</si>
  <si>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</si>
  <si>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</si>
  <si>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</si>
  <si>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</si>
  <si>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</si>
  <si>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</si>
  <si>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</si>
  <si>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</si>
  <si>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</si>
  <si>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</si>
  <si>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</si>
  <si>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</si>
  <si>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</si>
  <si>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</si>
  <si>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</si>
  <si>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</si>
  <si>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</si>
  <si>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</si>
  <si>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</si>
  <si>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</si>
  <si>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</si>
  <si>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</si>
  <si>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</si>
  <si>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</si>
  <si>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</si>
  <si>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</si>
  <si>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</si>
  <si>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</si>
  <si>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</si>
  <si>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</si>
  <si>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</si>
  <si>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</si>
  <si>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</si>
  <si>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</si>
  <si>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</si>
  <si>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</si>
  <si>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</si>
  <si>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</si>
  <si>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</si>
  <si>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</si>
  <si>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</si>
  <si>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</si>
  <si>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</si>
  <si>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</si>
  <si>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</si>
  <si>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</si>
  <si>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</si>
  <si>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</si>
  <si>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</si>
  <si>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</si>
  <si>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</si>
  <si>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</si>
  <si>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</si>
  <si>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</si>
  <si>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</si>
  <si>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</si>
  <si>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</si>
  <si>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</si>
  <si>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</si>
  <si>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</si>
  <si>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</si>
  <si>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</si>
  <si>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</si>
  <si>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</si>
  <si>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</si>
  <si>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</si>
  <si>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</si>
  <si>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</si>
  <si>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</si>
  <si>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</si>
  <si>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</si>
  <si>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</si>
  <si>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</si>
  <si>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</si>
  <si>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</si>
  <si>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</si>
  <si>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</si>
  <si>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</si>
  <si>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</si>
  <si>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</si>
  <si>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</si>
  <si>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</si>
  <si>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</si>
  <si>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</si>
  <si>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</si>
  <si>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</si>
  <si>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</si>
  <si>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</si>
  <si>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</si>
  <si>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</si>
  <si>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</si>
  <si>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</si>
  <si>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</si>
  <si>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</si>
  <si>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</si>
  <si>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</si>
  <si>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</si>
  <si>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</si>
  <si>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</si>
  <si>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</si>
  <si>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</si>
  <si>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</si>
  <si>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</si>
  <si>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</si>
  <si>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</si>
  <si>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</si>
  <si>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</si>
  <si>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</si>
  <si>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</si>
  <si>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</si>
  <si>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</si>
  <si>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</si>
  <si>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</si>
  <si>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</si>
  <si>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</si>
  <si>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</si>
  <si>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</si>
  <si>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</si>
  <si>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</si>
  <si>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</si>
  <si>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</si>
  <si>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</si>
  <si>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</si>
  <si>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</si>
  <si>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</si>
  <si>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</si>
  <si>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</si>
  <si>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</si>
  <si>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</si>
  <si>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</si>
  <si>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</si>
  <si>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</si>
  <si>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</si>
  <si>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</si>
  <si>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</si>
  <si>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</si>
  <si>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</si>
  <si>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</si>
  <si>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</si>
  <si>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</si>
  <si>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</si>
  <si>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</si>
  <si>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</si>
  <si>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</si>
  <si>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</si>
  <si>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</si>
  <si>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</si>
  <si>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</si>
  <si>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</si>
  <si>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</si>
  <si>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</si>
  <si>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</si>
  <si>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</si>
  <si>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</si>
  <si>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</si>
  <si>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</si>
  <si>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</si>
  <si>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</si>
  <si>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</si>
  <si>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</si>
  <si>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</si>
  <si>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</si>
  <si>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</si>
  <si>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</si>
  <si>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</si>
  <si>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</si>
  <si>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</si>
  <si>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</si>
  <si>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</si>
  <si>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</si>
  <si>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</si>
  <si>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</si>
  <si>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</si>
  <si>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</si>
  <si>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</si>
  <si>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</si>
  <si>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PCM-20251202-00001441</t>
  </si>
  <si>
    <t>USF site access at night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</si>
  <si>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</si>
  <si>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</si>
  <si>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</si>
  <si>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</si>
  <si>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</si>
  <si>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</si>
  <si>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</si>
  <si>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</si>
  <si>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</si>
  <si>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</si>
  <si>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</si>
  <si>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</si>
  <si>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</si>
  <si>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</si>
  <si>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</si>
  <si>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</si>
  <si>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</si>
  <si>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</si>
  <si>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</si>
  <si>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</si>
  <si>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</si>
  <si>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</si>
  <si>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</si>
  <si>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</si>
  <si>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</si>
  <si>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</si>
  <si>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</si>
  <si>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</si>
  <si>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</si>
  <si>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</si>
  <si>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</si>
  <si>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</si>
  <si>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</si>
  <si>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</si>
  <si>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</si>
  <si>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</si>
  <si>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</si>
  <si>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</si>
  <si>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</si>
  <si>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</si>
  <si>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</si>
  <si>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</si>
  <si>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</si>
  <si>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</si>
  <si>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</si>
  <si>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</si>
  <si>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</si>
  <si>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</si>
  <si>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</si>
  <si>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</si>
  <si>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</si>
  <si>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</si>
  <si>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</si>
  <si>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</si>
  <si>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</si>
  <si>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</si>
  <si>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</si>
  <si>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</si>
  <si>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</si>
  <si>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</si>
  <si>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</si>
  <si>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</si>
  <si>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</si>
  <si>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</si>
  <si>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</si>
  <si>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</si>
  <si>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</si>
  <si>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</si>
  <si>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</si>
  <si>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</si>
  <si>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</si>
  <si>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</si>
  <si>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</si>
  <si>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</si>
  <si>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</si>
  <si>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</si>
  <si>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</si>
  <si>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</si>
  <si>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</si>
  <si>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</si>
  <si>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</si>
  <si>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</si>
  <si>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</si>
  <si>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</si>
  <si>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PCM-20251202-00001689</t>
  </si>
  <si>
    <t>site has access issue at night inside desert</t>
  </si>
  <si>
    <t xml:space="preserve"> PCM-20250215-00000830 </t>
  </si>
  <si>
    <t>LTE site still down and  site located in aramco area access issue need special permission</t>
  </si>
  <si>
    <t>PCM-20251202-00001375</t>
  </si>
  <si>
    <t xml:space="preserve">site has access night issue located at USF area and team will check morning   </t>
  </si>
  <si>
    <t>PCM-20251202-00001646</t>
  </si>
  <si>
    <t>PCM-20251202-00001729</t>
  </si>
  <si>
    <t>access issue site located at king Abdallah stadium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</si>
  <si>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</si>
  <si>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</si>
  <si>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</si>
  <si>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</si>
  <si>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</si>
  <si>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</si>
  <si>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</si>
  <si>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</si>
  <si>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PCM-20251202-00001528</t>
  </si>
  <si>
    <t xml:space="preserve">Site under Night Access Issue , Team will check early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</si>
</sst>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9" totalsRowShown="0" headerRowDxfId="172" dataDxfId="171" headerRowBorderDxfId="169" tableBorderDxfId="170" totalsRowBorderDxfId="168">
  <autoFilter ref="A1:L20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5" totalsRowShown="0" headerRowDxfId="155" dataDxfId="154" headerRowBorderDxfId="152" tableBorderDxfId="153" totalsRowBorderDxfId="151">
  <autoFilter ref="A1:CJ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3" totalsRowShown="0" headerRowDxfId="62" dataDxfId="61" headerRowBorderDxfId="59" tableBorderDxfId="60">
  <autoFilter ref="A1:L9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0" totalsRowShown="0" headerRowDxfId="46" dataDxfId="45" headerRowBorderDxfId="43" tableBorderDxfId="44" totalsRowBorderDxfId="42">
  <autoFilter ref="A1:L23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 totalsRowShown="0" headerRowDxfId="29" dataDxfId="28" headerRowBorderDxfId="26" tableBorderDxfId="27">
  <autoFilter ref="A1:L2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7" totalsRowShown="0" headerRowDxfId="13" tableBorderDxfId="12">
  <autoFilter ref="A1:L45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9"/>
  <sheetViews>
    <sheetView workbookViewId="0">
      <selection activeCell="E17" sqref="E17"/>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331.13941597221856</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21711</v>
      </c>
      <c r="E3" s="127" t="s">
        <v>39106</v>
      </c>
      <c r="F3" s="73">
        <v>45993.783078703702</v>
      </c>
      <c r="G3" s="125">
        <f ca="1">IFERROR(NOW()-F3,"-")</f>
        <v>0.30476319444278488</v>
      </c>
      <c r="H3" s="126">
        <v>45993.783067129632</v>
      </c>
      <c r="I3" s="128" t="str">
        <f>IFERROR(VLOOKUP(D3,DB!A:F,6,0),"")</f>
        <v>Generator-SG</v>
      </c>
      <c r="J3" s="128" t="str">
        <f>IFERROR(VLOOKUP(D3,DB!A:G,7,0),"")</f>
        <v>Vandalized</v>
      </c>
      <c r="K3" s="124" t="s">
        <v>39109</v>
      </c>
      <c r="L3" s="123" t="str">
        <f>IFERROR(VLOOKUP(D3,DB!A:I,9,0),"")</f>
        <v>Latis</v>
      </c>
    </row>
    <row r="4" spans="1:15" s="61" customFormat="1" ht="15" customHeight="1">
      <c r="A4" s="129"/>
      <c r="B4" s="128" t="str">
        <f>IFERROR(VLOOKUP(D4,DB!A:K,11,0),"")</f>
        <v/>
      </c>
      <c r="C4" s="128"/>
      <c r="D4" s="56"/>
      <c r="E4" s="127"/>
      <c r="F4" s="126"/>
      <c r="G4" s="125">
        <f ca="1">IFERROR(NOW()-F4,"-")</f>
        <v>45994.087841898145</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45994.087841898145</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45994.087841898145</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45994.087841898145</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45994.087841898145</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45994.087841898145</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45994.087841898145</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45994.087841898145</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45994.087841898145</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45994.087841898145</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45994.087841898145</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45994.087841898145</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45994.087841898145</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45994.087841898145</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45994.087841898145</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45994.087841898145</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45994.087841898145</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45994.087841898145</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45994.087841898145</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45994.087841898145</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45994.087841898145</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45994.087841898145</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45994.087841898145</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45994.087841898145</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45994.087841898145</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45994.087841898145</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45994.087841898145</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45994.087841898145</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45994.087841898145</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45994.087841898145</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45994.087841898145</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45994.087841898145</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45994.087841898145</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45994.087841898145</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45994.087841898145</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45994.087841898145</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45994.087841898145</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45994.087841898145</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45994.087841898145</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45994.087841898145</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45994.087841898145</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45994.087841898145</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45994.087841898145</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45994.087841898145</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45994.087841898145</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45994.087841898145</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45994.087841898145</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45994.087841898145</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45994.087841898145</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45994.087841898145</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45994.087841898145</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45994.087841898145</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45994.087841898145</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45994.087841898145</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45994.087841898145</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45994.087841898145</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45994.087841898145</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45994.087841898145</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45994.087841898145</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45994.087841898145</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45994.087841898145</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45994.087841898145</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45994.087841898145</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45994.087841898145</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45994.087841898145</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45994.087841898145</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45994.087841898145</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45994.087841898145</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45994.087841898145</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45994.087841898145</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45994.087841898145</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45994.087841898145</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45994.087841898145</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45994.087841898145</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45994.087841898145</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45994.087841898145</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45994.087841898145</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45994.087841898145</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45994.087841898145</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45994.087841898145</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45994.087841898145</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45994.087841898145</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45994.087841898145</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45994.087841898145</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45994.087841898145</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45994.087841898145</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45994.087841898145</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45994.087841898145</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45994.087841898145</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45994.087841898145</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45994.087841898145</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45994.087841898145</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45994.087841898145</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45994.087841898145</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45994.087841898145</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45994.087841898145</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45994.087841898145</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45994.087841898145</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45994.087841898145</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45994.087841898145</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45994.087841898145</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45994.087841898145</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45994.087841898145</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45994.087841898145</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45994.087841898145</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45994.087841898145</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45994.087841898145</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45994.087841898145</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45994.087841898145</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45994.087841898145</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45994.087841898145</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45994.087841898145</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45994.087841898145</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45994.087841898145</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45994.087841898145</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45994.087841898145</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45994.087841898145</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45994.087841898145</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45994.087841898145</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45994.087841898145</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45994.087841898145</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45994.087841898145</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45994.087841898145</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45994.087841898145</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45994.087841898145</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45994.087841898145</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45994.087841898145</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45994.087841898145</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45994.087841898145</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45994.087841898145</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45994.087841898145</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45994.087841898145</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45994.087841898145</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45994.087841898145</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45994.087841898145</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45994.087841898145</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45994.087841898145</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45994.087841898145</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45994.087841898145</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45994.087841898145</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45994.087841898145</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45994.087841898145</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45994.087841898145</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45994.087841898145</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45994.087841898145</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45994.087841898145</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45994.087841898145</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45994.087841898145</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45994.087841898145</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45994.087841898145</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45994.087841898145</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45994.087841898145</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45994.087841898145</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45994.087841898145</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45994.087841898145</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45994.087841898145</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45994.087841898145</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45994.087841898145</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45994.087841898145</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45994.087841898145</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45994.087841898145</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45994.087841898145</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45994.087841898145</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45994.087841898145</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45994.087841898145</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45994.087841898145</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45994.087841898145</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45994.087841898145</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45994.087841898145</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45994.087841898145</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45994.087841898145</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45994.087841898145</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45994.087841898145</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45994.087841898145</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45994.087841898145</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45994.087841898145</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45994.087841898145</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45994.087841898145</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45994.087841898145</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45994.087841898145</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45994.087841898145</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45994.087841898145</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45994.087841898145</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45994.087841898145</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45994.087841898145</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45994.087841898145</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45994.087841898145</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45994.087841898145</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45994.087841898145</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45994.087841898145</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45994.087841898145</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45994.087841898145</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45994.087841898145</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45994.087841898145</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45994.087841898145</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45994.087841898145</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45994.087841898145</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45994.087841898145</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45994.087841898145</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45994.087841898145</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45994.087841898145</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45994.087841898145</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45994.087841898145</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45994.087841898145</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45994.087841898145</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45994.087841898145</v>
      </c>
      <c r="H209" s="126"/>
      <c r="I209" s="128" t="str">
        <f>IFERROR(VLOOKUP(D209,DB!A:F,6,0),"")</f>
        <v/>
      </c>
      <c r="J209" s="128" t="str">
        <f>IFERROR(VLOOKUP(D209,DB!A:G,7,0),"")</f>
        <v/>
      </c>
      <c r="K209" s="124"/>
      <c r="L209" s="123" t="str">
        <f>IFERROR(VLOOKUP(D209,DB!A:I,9,0),"")</f>
        <v/>
      </c>
    </row>
  </sheetData>
  <customSheetViews>
    <customSheetView guid="{F6042A99-DD27-4453-835D-0834D95730CC}" filter="1" showAutoFilter="1">
      <pageMargins left="0" right="0" top="0" bottom="0" header="0" footer="0"/>
      <autoFilter ref="B1:M1" xr:uid="{DB612265-BDA0-4E96-A4B3-312AFE70E865}"/>
    </customSheetView>
  </customSheetViews>
  <dataValidations count="2">
    <dataValidation allowBlank="1" showInputMessage="1" showErrorMessage="1" sqref="E1" xr:uid="{5DBA255D-CDD9-49FB-AD3C-AF70AB4EE696}"/>
    <dataValidation type="list" allowBlank="1" showInputMessage="1" showErrorMessage="1" sqref="E2:E20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5"/>
  <sheetViews>
    <sheetView workbookViewId="0">
      <selection activeCell="D12" sqref="D12"/>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169.08800393518322</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9.7004229166632285</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1</v>
      </c>
      <c r="D5" s="58" t="s">
        <v>38875</v>
      </c>
      <c r="E5" s="81" t="s">
        <v>39106</v>
      </c>
      <c r="F5" s="100">
        <v>45993.964467592596</v>
      </c>
      <c r="G5" s="101">
        <f ca="1">IFERROR(NOW()-F5,"-")</f>
        <v>0.12337430554907769</v>
      </c>
      <c r="H5" s="100">
        <v>45993.951967592591</v>
      </c>
      <c r="I5" s="18" t="str">
        <f>IFERROR(VLOOKUP(D5,DB!A:F,6,0),"")</f>
        <v>Power cube</v>
      </c>
      <c r="J5" s="18" t="str">
        <f>IFERROR(VLOOKUP(D5,DB!A:G,7,0),"")</f>
        <v>In progress+No BB Design</v>
      </c>
      <c r="K5" s="19"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45994.087841898145</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45994.087841898145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45994.087841898145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45994.087841898145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45994.087841898145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45994.087841898145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45994.087841898145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45994.087841898145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45994.087841898145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45994.087841898145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45994.087841898145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45994.087841898145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45994.087841898145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45994.087841898145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45994.087841898145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45994.087841898145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45994.087841898145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45994.087841898145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45994.087841898145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45994.087841898145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45994.087841898145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45994.087841898145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45994.087841898145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45994.087841898145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45994.087841898145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45994.087841898145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45994.087841898145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45994.087841898145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45994.087841898145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45994.087841898145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45994.087841898145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45994.087841898145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45994.087841898145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45994.087841898145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45994.087841898145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45994.087841898145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45994.087841898145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45994.087841898145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45994.087841898145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45994.087841898145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sheetData>
  <dataValidations count="2">
    <dataValidation allowBlank="1" showInputMessage="1" showErrorMessage="1" sqref="E1" xr:uid="{4D935161-CDD3-4592-B877-3FB59C99E142}"/>
    <dataValidation type="list" allowBlank="1" showInputMessage="1" showErrorMessage="1" sqref="E3:E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3"/>
  <sheetViews>
    <sheetView tabSelected="1" workbookViewId="0">
      <selection activeCell="A2" sqref="A2:X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c r="E2" s="18"/>
      <c r="F2" s="20"/>
      <c r="G2" s="21">
        <f t="shared" ref="G2:G22" ca="1" si="0">IFERROR(NOW()-F2,"-")</f>
        <v>45994.087842129629</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45994.087842129629</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45994.087842129629</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45994.087842129629</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45994.087842129629</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45994.087842129629</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45994.087842129629</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45994.087842129629</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45994.087842129629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45994.087842129629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45994.087842129629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45994.087842129629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45994.087842129629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45994.087842129629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45994.087842129629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45994.087842129629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45994.087842129629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45994.087842129629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0"/>
        <v>45994.087842129629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0"/>
        <v>45994.087842129629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45994.087842129629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ref="G23:G86" ca="1" si="1">IFERROR(NOW()-F23,"-")</f>
        <v>45994.087842129629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45994.087842129629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45994.087842129629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45994.087842129629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45994.087842129629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45994.087842129629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45994.087842129629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45994.087842129629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45994.087842129629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45994.087842129629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45994.087842129629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45994.087842129629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45994.087842129629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45994.087842129629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45994.087842129629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45994.087842129629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45994.087842129629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45994.087842129629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45994.087842129629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45994.087842129629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45994.087842129629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45994.087842129629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45994.087842129629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45994.087842129629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45994.087842129629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45994.087842129629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45994.087842129629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45994.087842129629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45994.087842129629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45994.087842129629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45994.087842129629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45994.087842129629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45994.087842129629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45994.087842129629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45994.087842129629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45994.087842129629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45994.087842129629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45994.087842129629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45994.087842129629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45994.087842129629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45994.087842129629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45994.087842129629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45994.087842129629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45994.087842129629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45994.087842129629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45994.087842129629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45994.087842129629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45994.087842129629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45994.087842129629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45994.087842129629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45994.087842129629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45994.087842129629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45994.087842129629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45994.087842129629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45994.087842129629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45994.087842129629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45994.087842129629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45994.087842129629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45994.087842129629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45994.087842129629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45994.087842129629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45994.087842129629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45994.087842129629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45994.087842129629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ref="G87:G150" ca="1" si="2">IFERROR(NOW()-F87,"-")</f>
        <v>45994.087842129629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45994.087842129629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45994.087842129629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45994.087842129629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45994.087842129629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45994.087842129629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45994.087842129629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45994.087842129629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45994.087842129629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45994.087842129629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45994.087842129629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45994.087842129629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45994.087842129629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45994.087842129629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45994.087842129629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45994.087842129629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45994.087842129629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45994.087842129629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45994.087842129629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45994.087842129629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45994.087842129629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45994.087842129629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45994.087842129629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45994.087842129629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45994.087842129629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45994.087842129629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45994.087842129629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45994.087842129629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45994.087842129629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45994.087842129629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45994.087842129629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45994.087842129629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45994.087842129629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45994.087842129629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45994.087842129629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45994.087842129629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45994.087842129629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45994.087842129629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45994.087842129629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45994.087842129629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45994.087842129629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45994.087842129629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45994.087842129629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45994.087842129629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45994.087842129629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45994.087842129629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45994.087842129629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45994.087842129629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45994.087842129629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45994.087842129629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45994.087842129629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45994.087842129629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45994.087842129629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45994.087842129629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45994.087842129629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45994.087842129629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45994.087842129629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45994.087842129629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45994.087842129629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45994.087842129629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45994.087842129629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45994.087842129629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45994.087842129629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45994.087842129629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ref="G151:G214" ca="1" si="3">IFERROR(NOW()-F151,"-")</f>
        <v>45994.087842129629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45994.087842129629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45994.087842129629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45994.087842129629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45994.087842129629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45994.087842129629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45994.087842129629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45994.087842129629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45994.087842129629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45994.087842129629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45994.087842129629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45994.087842129629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45994.087842129629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45994.087842129629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45994.087842129629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45994.087842129629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45994.087842129629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45994.087842129629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45994.087842129629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45994.087842129629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45994.087842129629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45994.087842129629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45994.087842129629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45994.087842129629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45994.087842129629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45994.087842129629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45994.087842129629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45994.087842129629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45994.087842129629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45994.087842129629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45994.087842129629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45994.087842129629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45994.087842129629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45994.087842129629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45994.087842129629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45994.087842129629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45994.087842129629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45994.087842129629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45994.087842129629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45994.087842129629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45994.087842129629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45994.087842129629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45994.087842129629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45994.087842129629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45994.087842129629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45994.087842129629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45994.087842129629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45994.087842129629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45994.087842129629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45994.087842129629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45994.087842129629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45994.087842129629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45994.087842129629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45994.087842129629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45994.087842129629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45994.087842129629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45994.087842129629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45994.087842129629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45994.087842129629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45994.087842129629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45994.087842129629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45994.087842129629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45994.087842129629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45994.087842129629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ref="G215:G278" ca="1" si="4">IFERROR(NOW()-F215,"-")</f>
        <v>45994.087842129629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45994.087842129629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45994.087842129629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45994.087842129629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45994.087842129629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45994.087842129629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45994.087842129629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45994.087842129629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45994.087842129629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45994.087842129629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45994.087842129629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45994.087842129629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45994.087842129629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45994.087842129629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45994.087842129629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45994.087842129629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45994.087842129629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45994.087842129629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45994.087842129629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45994.087842129629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45994.087842129629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45994.087842129629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45994.087842129629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45994.087842129629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45994.087842129629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45994.087842129629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45994.087842129629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45994.087842129629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45994.087842129629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45994.087842129629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45994.087842129629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45994.087842129629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45994.087842129629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45994.087842129629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45994.087842129629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45994.087842129629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45994.087842129629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45994.087842129629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45994.087842129629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45994.087842129629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45994.087842129629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45994.087842129629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45994.087842129629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45994.087842129629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45994.087842129629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45994.087842129629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45994.087842129629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45994.087842129629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45994.087842129629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45994.087842129629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45994.087842129629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45994.087842129629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45994.087842129629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45994.087842129629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45994.087842129629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45994.087842129629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45994.087842129629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45994.087842129629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45994.087842129629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45994.087842129629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45994.087842129629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45994.087842129629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45994.087842129629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45994.087842129629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ref="G279:G342" ca="1" si="5">IFERROR(NOW()-F279,"-")</f>
        <v>45994.087842129629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45994.087842129629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45994.087842129629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45994.087842129629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45994.087842129629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45994.087842129629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45994.087842129629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45994.087842129629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45994.087842129629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45994.087842129629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45994.087842129629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45994.087842129629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45994.087842129629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45994.087842129629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45994.087842129629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45994.087842129629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45994.087842129629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45994.087842129629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45994.087842129629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45994.087842129629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45994.087842129629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45994.087842129629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45994.087842129629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45994.087842129629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45994.087842129629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45994.087842129629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45994.087842129629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45994.087842129629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45994.087842129629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45994.087842129629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45994.087842129629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45994.087842129629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45994.087842129629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45994.087842129629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45994.087842129629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45994.087842129629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45994.087842129629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45994.087842129629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45994.087842129629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45994.087842129629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45994.087842129629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45994.087842129629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45994.087842129629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45994.087842129629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45994.087842129629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45994.087842129629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45994.087842129629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45994.087842129629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45994.087842129629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45994.087842129629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45994.087842129629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45994.087842129629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45994.087842129629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45994.087842129629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45994.087842129629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45994.087842129629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45994.087842129629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45994.087842129629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45994.087842129629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45994.087842129629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45994.087842129629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45994.087842129629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45994.087842129629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45994.087842129629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ref="G343:G406" ca="1" si="6">IFERROR(NOW()-F343,"-")</f>
        <v>45994.087842129629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45994.087842129629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45994.087842129629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45994.087842129629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45994.087842129629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45994.087842129629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45994.087842129629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45994.087842129629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45994.087842129629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45994.087842129629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45994.087842129629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45994.087842129629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45994.087842129629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45994.087842129629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45994.087842129629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45994.087842129629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45994.087842129629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45994.087842129629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45994.087842129629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45994.087842129629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45994.087842129629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45994.087842129629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45994.087842129629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45994.087842129629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45994.087842129629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45994.087842129629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45994.087842129629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45994.087842129629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45994.087842129629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45994.087842129629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45994.087842129629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45994.087842129629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45994.087842129629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45994.087842129629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45994.087842129629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45994.087842129629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45994.087842129629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45994.087842129629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45994.087842129629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45994.087842129629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45994.087842129629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45994.087842129629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45994.087842129629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45994.087842129629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45994.087842129629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45994.087842129629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45994.087842129629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45994.087842129629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45994.087842129629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45994.087842129629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45994.087842129629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45994.087842129629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45994.087842129629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45994.087842129629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45994.087842129629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45994.087842129629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45994.087842129629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45994.087842129629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45994.087842129629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45994.087842129629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45994.087842129629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45994.087842129629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45994.087842129629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45994.087842129629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ref="G407:G470" ca="1" si="7">IFERROR(NOW()-F407,"-")</f>
        <v>45994.087842129629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45994.087842129629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45994.087842129629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45994.087842129629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45994.087842129629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45994.087842129629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45994.087842129629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45994.087842129629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45994.087842129629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45994.087842129629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45994.087842129629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45994.087842129629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45994.087842129629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45994.087842129629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45994.087842129629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45994.087842129629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45994.087842129629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45994.087842129629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45994.087842129629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45994.087842129629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45994.087842129629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45994.087842129629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45994.087842129629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45994.087842129629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45994.087842129629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45994.087842129629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45994.087842129629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45994.087842129629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45994.087842129629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45994.087842129629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45994.087842129629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45994.087842129629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45994.087842129629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45994.087842129629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45994.087842129629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45994.087842129629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45994.087842129629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45994.087842129629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45994.087842129629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45994.087842129629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45994.087842129629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45994.087842129629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45994.087842129629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45994.087842129629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45994.087842129629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45994.087842129629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45994.087842129629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45994.087842129629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45994.087842129629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45994.087842129629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45994.087842129629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45994.087842129629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45994.087842129629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45994.087842129629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45994.087842129629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45994.087842129629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45994.087842129629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45994.087842129629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45994.087842129629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45994.087842129629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45994.087842129629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45994.087842129629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45994.087842129629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45994.087842129629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ref="G471:G534" ca="1" si="8">IFERROR(NOW()-F471,"-")</f>
        <v>45994.087842129629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45994.087842129629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45994.087842129629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45994.087842129629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45994.087842129629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45994.087842129629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45994.087842129629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45994.087842129629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45994.087842129629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45994.087842129629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45994.087842129629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45994.087842129629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45994.087842129629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45994.087842129629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45994.087842129629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45994.087842129629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45994.087842129629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45994.087842129629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45994.087842129629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45994.087842129629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45994.087842129629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45994.087842129629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45994.087842129629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45994.087842129629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45994.087842129629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45994.087842129629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45994.087842129629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45994.087842129629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45994.087842129629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45994.087842129629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45994.087842129629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45994.087842129629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45994.087842129629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45994.087842129629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45994.087842129629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45994.087842129629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45994.087842129629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45994.087842129629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45994.087842129629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45994.087842129629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45994.087842129629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45994.087842129629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45994.087842129629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45994.087842129629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45994.087842129629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45994.087842129629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45994.087842129629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45994.087842129629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45994.087842129629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45994.087842129629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45994.087842129629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45994.087842129629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45994.087842129629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45994.087842129629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45994.087842129629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45994.087842129629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45994.087842129629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45994.087842129629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45994.087842129629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45994.087842129629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45994.087842129629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45994.087842129629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45994.087842129629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45994.087842129629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ref="G535:G598" ca="1" si="9">IFERROR(NOW()-F535,"-")</f>
        <v>45994.087842129629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45994.087842129629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45994.087842129629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45994.087842129629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45994.087842129629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45994.087842129629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45994.087842129629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45994.087842129629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45994.087842129629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45994.087842129629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45994.087842129629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45994.087842129629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45994.087842129629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45994.087842129629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45994.087842129629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45994.087842129629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45994.087842129629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45994.087842129629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45994.087842129629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45994.087842129629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45994.087842129629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45994.087842129629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45994.087842129629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45994.087842129629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45994.087842129629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45994.087842129629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45994.087842129629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45994.087842129629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45994.087842129629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45994.087842129629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45994.087842129629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45994.087842129629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45994.087842129629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45994.087842129629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45994.087842129629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45994.087842129629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45994.087842129629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45994.087842129629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45994.087842129629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45994.087842129629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45994.087842129629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45994.087842129629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45994.087842129629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45994.087842129629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45994.087842129629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45994.087842129629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45994.087842129629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45994.087842129629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45994.087842129629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45994.087842129629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45994.087842129629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45994.087842129629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45994.087842129629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45994.087842129629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45994.087842129629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45994.087842129629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45994.087842129629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45994.087842129629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45994.087842129629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45994.087842129629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45994.087842129629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45994.087842129629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45994.087842129629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45994.087842129629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ref="G599:G662" ca="1" si="10">IFERROR(NOW()-F599,"-")</f>
        <v>45994.087842129629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45994.087842129629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45994.087842129629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45994.087842129629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45994.087842129629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45994.087842129629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45994.087842129629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45994.087842129629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45994.087842129629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45994.087842129629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45994.087842129629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45994.087842129629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45994.087842129629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45994.087842129629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45994.087842129629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45994.087842129629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45994.087842129629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45994.087842129629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45994.087842129629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45994.087842129629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45994.087842129629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45994.087842129629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45994.087842129629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45994.087842129629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45994.087842129629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45994.087842129629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45994.087842129629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45994.087842129629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45994.087842129629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45994.087842129629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45994.087842129629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45994.087842129629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45994.087842129629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45994.087842129629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45994.087842129629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45994.087842129629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45994.087842129629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45994.087842129629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45994.087842129629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45994.087842129629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45994.087842129629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45994.087842129629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45994.087842129629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45994.087842129629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45994.087842129629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45994.087842129629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45994.087842129629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45994.087842129629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45994.087842129629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45994.087842129629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45994.087842129629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45994.087842129629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45994.087842129629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45994.087842129629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45994.087842129629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45994.087842129629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45994.087842129629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45994.087842129629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45994.087842129629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45994.087842129629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45994.087842129629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45994.087842129629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45994.087842129629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45994.087842129629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ref="G663:G726" ca="1" si="11">IFERROR(NOW()-F663,"-")</f>
        <v>45994.087842129629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45994.087842129629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45994.087842129629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45994.087842129629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45994.087842129629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45994.087842129629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45994.087842129629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45994.087842129629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45994.087842129629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45994.087842129629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45994.087842129629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45994.087842129629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45994.087842129629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45994.087842129629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45994.087842129629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45994.087842129629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45994.087842129629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45994.087842129629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45994.087842129629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45994.087842129629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45994.087842129629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45994.087842129629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45994.087842129629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45994.087842129629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45994.087842129629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45994.087842129629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45994.087842129629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45994.087842129629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45994.087842129629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45994.087842129629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45994.087842129629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45994.087842129629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45994.087842129629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45994.087842129629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45994.087842129629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45994.087842129629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45994.087842129629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45994.087842129629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45994.087842129629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45994.087842129629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45994.087842129629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45994.087842129629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45994.087842129629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45994.087842129629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45994.087842129629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45994.087842129629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45994.087842129629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45994.087842129629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45994.087842129629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45994.087842129629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45994.087842129629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45994.087842129629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45994.087842129629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45994.087842129629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45994.087842129629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45994.087842129629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45994.087842129629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45994.087842129629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45994.087842129629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45994.087842129629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45994.087842129629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45994.087842129629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45994.087842129629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45994.087842129629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ref="G727:G790" ca="1" si="12">IFERROR(NOW()-F727,"-")</f>
        <v>45994.087842129629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45994.087842129629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45994.087842129629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45994.087842129629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45994.087842129629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45994.087842129629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45994.087842129629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45994.087842129629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45994.087842129629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45994.087842129629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45994.087842129629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45994.087842129629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45994.087842129629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45994.087842129629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45994.087842129629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45994.087842129629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45994.087842129629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45994.087842129629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45994.087842129629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45994.087842129629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45994.087842129629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45994.087842129629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45994.087842129629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45994.087842129629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45994.087842129629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45994.087842129629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45994.087842129629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45994.087842129629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45994.087842129629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45994.087842129629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45994.087842129629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45994.087842129629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45994.087842129629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45994.087842129629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45994.087842129629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45994.087842129629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45994.087842129629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45994.087842129629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45994.087842129629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45994.087842129629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45994.087842129629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45994.087842129629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45994.087842129629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45994.087842129629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45994.087842129629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45994.087842129629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45994.087842129629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45994.087842129629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45994.087842129629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45994.087842129629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45994.087842129629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45994.087842129629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45994.087842129629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45994.087842129629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45994.087842129629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45994.087842129629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45994.087842129629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45994.087842129629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45994.087842129629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45994.087842129629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45994.087842129629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45994.087842129629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45994.087842129629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45994.087842129629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ref="G791:G854" ca="1" si="13">IFERROR(NOW()-F791,"-")</f>
        <v>45994.087842129629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45994.087842129629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45994.087842129629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45994.087842129629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45994.087842129629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45994.087842129629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45994.087842129629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45994.087842129629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45994.087842129629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45994.087842129629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45994.087842129629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45994.087842129629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45994.087842129629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45994.087842129629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45994.087842129629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45994.087842129629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45994.087842129629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45994.087842129629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45994.087842129629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45994.087842129629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45994.087842129629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45994.087842129629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45994.087842129629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45994.087842129629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45994.087842129629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45994.087842129629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45994.087842129629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45994.087842129629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45994.087842129629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45994.087842129629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45994.087842129629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45994.087842129629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45994.087842129629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45994.087842129629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45994.087842129629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45994.087842129629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45994.087842129629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45994.087842129629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45994.087842129629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45994.087842129629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45994.087842129629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45994.087842129629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45994.087842129629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45994.087842129629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45994.087842129629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45994.087842129629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45994.087842129629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45994.087842129629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45994.087842129629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45994.087842129629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45994.087842129629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45994.087842129629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45994.087842129629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45994.087842129629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45994.087842129629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45994.087842129629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45994.087842129629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45994.087842129629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45994.087842129629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45994.087842129629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45994.087842129629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45994.087842129629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45994.087842129629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45994.087842129629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ref="G855:G918" ca="1" si="14">IFERROR(NOW()-F855,"-")</f>
        <v>45994.087842129629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45994.087842129629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45994.087842129629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45994.087842129629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45994.087842129629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45994.087842129629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45994.087842129629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45994.087842129629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45994.087842129629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45994.087842129629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45994.087842129629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45994.087842129629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45994.087842129629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45994.087842129629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45994.087842129629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45994.087842129629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45994.087842129629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45994.087842129629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45994.087842129629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45994.087842129629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45994.087842129629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45994.087842129629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45994.087842129629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45994.087842129629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45994.087842129629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45994.087842129629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45994.087842129629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45994.087842129629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45994.087842129629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45994.087842129629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45994.087842129629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45994.087842129629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45994.087842129629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45994.087842129629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45994.087842129629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45994.087842129629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45994.087842129629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45994.087842129629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45994.087842129629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45994.087842129629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45994.087842129629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45994.087842129629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45994.087842129629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45994.087842129629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45994.087842129629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45994.087842129629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45994.087842129629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45994.087842129629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45994.087842129629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45994.087842129629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45994.087842129629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45994.087842129629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45994.087842129629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45994.087842129629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45994.087842129629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45994.087842129629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45994.087842129629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45994.087842129629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45994.087842129629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45994.087842129629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45994.087842129629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45994.087842129629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45994.087842129629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45994.087842129629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ref="G919:G933" ca="1" si="15">IFERROR(NOW()-F919,"-")</f>
        <v>45994.087842129629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45994.087842129629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45994.087842129629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45994.087842129629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45994.087842129629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45994.087842129629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45994.087842129629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45994.087842129629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45994.087842129629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45994.087842129629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45994.087842129629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45994.087842129629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45994.087842129629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45994.087842129629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45994.087842129629</v>
      </c>
      <c r="H933" s="22"/>
      <c r="I933" s="19" t="str">
        <f>IFERROR(VLOOKUP(D933,DB!A:F,6,0),"")</f>
        <v/>
      </c>
      <c r="J933" s="18" t="str">
        <f>IFERROR(VLOOKUP(D933,DB!A:G,7,0),"")</f>
        <v/>
      </c>
      <c r="K933" s="42"/>
      <c r="L933" s="23" t="str">
        <f>IFERROR(VLOOKUP(D933,DB!A:I,9,0),"")</f>
        <v/>
      </c>
    </row>
  </sheetData>
  <dataValidations count="2">
    <dataValidation allowBlank="1" showInputMessage="1" showErrorMessage="1" sqref="E1" xr:uid="{5914219A-CB83-432D-936A-CC0CB6F3982A}"/>
    <dataValidation type="list" allowBlank="1" showInputMessage="1" showErrorMessage="1" sqref="E2:E9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0"/>
  <sheetViews>
    <sheetView workbookViewId="0">
      <selection activeCell="A4" sqref="A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290.6071243055485</v>
      </c>
      <c r="H2" s="92">
        <v>45703.474768518521</v>
      </c>
      <c r="I2" s="92" t="str">
        <f>IFERROR(VLOOKUP(D2,DB!A:F,6,0),"")</f>
        <v>SCECO</v>
      </c>
      <c r="J2" s="92" t="str">
        <f>IFERROR(VLOOKUP(D2,DB!A:G,7,0),"")</f>
        <v>Dead</v>
      </c>
      <c r="K2" s="94" t="s">
        <v>39197</v>
      </c>
      <c r="L2" s="88" t="str">
        <f>IFERROR(VLOOKUP(D2,DB!A:I,9,0),"")</f>
        <v>Latis</v>
      </c>
    </row>
    <row r="3" spans="1:16" ht="15" customHeight="1">
      <c r="A3" s="88" t="s">
        <v>39198</v>
      </c>
      <c r="B3" s="110" t="str">
        <f>IFERROR(VLOOKUP(D3,DB!A:K,11,0),"")</f>
        <v>R4</v>
      </c>
      <c r="C3" s="90">
        <v>2</v>
      </c>
      <c r="D3" s="88" t="s">
        <v>35271</v>
      </c>
      <c r="E3" s="91" t="s">
        <v>39106</v>
      </c>
      <c r="F3" s="92">
        <v>45993.737430555557</v>
      </c>
      <c r="G3" s="93">
        <f ca="1">IFERROR(NOW()-F3,"")</f>
        <v>0.35041134258790407</v>
      </c>
      <c r="H3" s="92">
        <v>45993.737430555557</v>
      </c>
      <c r="I3" s="110" t="str">
        <f>IFERROR(VLOOKUP(D3,DB!A:F,6,0),"")</f>
        <v>Generator-SG</v>
      </c>
      <c r="J3" s="110" t="str">
        <f>IFERROR(VLOOKUP(D3,DB!A:G,7,0),"")</f>
        <v>Dead</v>
      </c>
      <c r="K3" s="94" t="s">
        <v>39199</v>
      </c>
      <c r="L3" s="88" t="str">
        <f>IFERROR(VLOOKUP(D3,DB!A:I,9,0),"")</f>
        <v>Latis</v>
      </c>
    </row>
    <row r="4" spans="1:16" ht="15" customHeight="1">
      <c r="A4" s="88" t="s">
        <v>39200</v>
      </c>
      <c r="B4" s="110" t="str">
        <f>IFERROR(VLOOKUP(D4,DB!A:K,11,0),"")</f>
        <v>R4</v>
      </c>
      <c r="C4" s="90">
        <v>2</v>
      </c>
      <c r="D4" s="88" t="s">
        <v>36353</v>
      </c>
      <c r="E4" s="91" t="s">
        <v>39106</v>
      </c>
      <c r="F4" s="92">
        <v>45690.928472222222</v>
      </c>
      <c r="G4" s="93">
        <f ca="1">IFERROR(NOW()-F4,"")</f>
        <v>303.15936967592279</v>
      </c>
      <c r="H4" s="92">
        <v>45993.892835648148</v>
      </c>
      <c r="I4" s="110" t="str">
        <f>IFERROR(VLOOKUP(D4,DB!A:F,6,0),"")</f>
        <v>Generator-SG</v>
      </c>
      <c r="J4" s="110" t="str">
        <f>IFERROR(VLOOKUP(D4,DB!A:G,7,0),"")</f>
        <v>Weak</v>
      </c>
      <c r="K4" s="94" t="s">
        <v>39199</v>
      </c>
      <c r="L4" s="88" t="str">
        <f>IFERROR(VLOOKUP(D4,DB!A:I,9,0),"")</f>
        <v>Latis</v>
      </c>
    </row>
    <row r="5" spans="1:16" ht="15" customHeight="1">
      <c r="A5" s="110" t="s">
        <v>39201</v>
      </c>
      <c r="B5" s="110" t="str">
        <f>IFERROR(VLOOKUP(D5,DB!A:K,11,0),"")</f>
        <v>R4</v>
      </c>
      <c r="C5" s="90">
        <v>1</v>
      </c>
      <c r="D5" s="88" t="s">
        <v>35680</v>
      </c>
      <c r="E5" s="91" t="s">
        <v>39106</v>
      </c>
      <c r="F5" s="92">
        <v>45993.988888888889</v>
      </c>
      <c r="G5" s="93">
        <f ca="1">IFERROR(NOW()-F5,"")</f>
        <v>9.895300925563788E-2</v>
      </c>
      <c r="H5" s="92">
        <v>45993.983101851853</v>
      </c>
      <c r="I5" s="110" t="str">
        <f>IFERROR(VLOOKUP(D5,DB!A:F,6,0),"")</f>
        <v>Generator-SG</v>
      </c>
      <c r="J5" s="110" t="str">
        <f>IFERROR(VLOOKUP(D5,DB!A:G,7,0),"")</f>
        <v>Good</v>
      </c>
      <c r="K5" s="94" t="s">
        <v>39202</v>
      </c>
      <c r="L5" s="88" t="str">
        <f>IFERROR(VLOOKUP(D5,DB!A:I,9,0),"")</f>
        <v>Latis</v>
      </c>
    </row>
    <row r="6" spans="1:16" ht="15" customHeight="1">
      <c r="A6" s="110"/>
      <c r="B6" s="110" t="str">
        <f>IFERROR(VLOOKUP(D6,DB!A:K,11,0),"")</f>
        <v/>
      </c>
      <c r="C6" s="90"/>
      <c r="D6" s="88"/>
      <c r="E6" s="91"/>
      <c r="F6" s="92"/>
      <c r="G6" s="93">
        <f ca="1">IFERROR(NOW()-F6,"")</f>
        <v>45994.087841898145</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ca="1">IFERROR(NOW()-F7,"")</f>
        <v>45994.087841898145</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ca="1">IFERROR(NOW()-F8,"")</f>
        <v>45994.087841898145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ca="1">IFERROR(NOW()-F9,"")</f>
        <v>45994.087841898145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ca="1">IFERROR(NOW()-F10,"")</f>
        <v>45994.087841898145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ca="1">IFERROR(NOW()-F11,"")</f>
        <v>45994.087841898145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ref="G12:G56" ca="1" si="0">IFERROR(NOW()-F12,"")</f>
        <v>45994.087841898145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45994.087841898145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45994.087841898145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45994.087841898145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45994.087841898145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45994.087841898145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45994.087841898145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45994.087841898145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45994.087841898145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45994.087841898145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45994.087841898145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45994.087841898145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45994.087841898145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45994.087841898145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45994.087841898145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45994.087841898145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45994.087841898145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45994.087841898145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45994.087841898145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45994.087841898145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45994.087841898145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45994.087841898145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45994.087841898145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45994.087841898145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45994.087841898145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45994.087841898145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45994.087841898145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45994.087841898145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45994.087841898145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45994.087841898145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45994.087841898145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45994.087841898145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45994.087841898145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45994.087841898145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45994.087841898145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45994.087841898145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45994.087841898145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45994.087841898145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45994.087841898145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45994.087841898145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45994.087841898145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45994.087841898145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45994.087841898145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45994.087841898145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45994.087841898145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ref="G57:G120" ca="1" si="1">IFERROR(NOW()-F57,"")</f>
        <v>45994.087841898145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45994.087841898145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45994.087841898145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45994.087841898145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45994.087841898145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45994.087841898145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45994.087841898145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45994.087841898145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45994.087841898145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45994.087841898145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45994.087841898145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45994.087841898145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45994.087841898145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45994.087841898145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45994.087841898145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45994.087841898145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45994.087841898145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45994.087841898145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45994.087841898145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45994.087841898145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45994.087841898145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45994.087841898145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45994.087841898145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45994.087841898145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45994.087841898145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45994.087841898145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45994.087841898145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45994.087841898145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45994.087841898145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45994.087841898145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45994.087841898145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45994.087841898145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45994.087841898145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45994.087841898145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45994.087841898145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45994.087841898145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45994.087841898145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45994.087841898145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45994.087841898145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45994.087841898145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45994.087841898145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45994.087841898145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45994.087841898145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45994.087841898145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45994.087841898145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45994.087841898145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45994.087841898145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45994.087841898145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45994.087841898145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45994.087841898145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45994.087841898145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45994.087841898145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45994.087841898145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45994.087841898145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45994.087841898145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45994.087841898145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45994.087841898145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45994.087841898145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45994.087841898145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45994.087841898145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45994.087841898145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45994.087841898145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45994.087841898145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45994.087841898145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ref="G121:G184" ca="1" si="2">IFERROR(NOW()-F121,"")</f>
        <v>45994.087841898145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45994.087841898145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45994.087841898145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45994.087841898145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45994.087841898145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45994.087841898145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45994.087841898145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45994.087841898145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45994.087841898145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45994.087841898145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45994.087841898145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45994.087841898145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45994.087841898145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45994.087841898145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45994.087841898145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45994.087841898145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45994.087841898145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45994.087841898145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45994.087841898145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45994.087841898145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45994.087841898145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45994.087841898145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45994.087841898145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45994.087841898145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45994.087841898145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45994.087841898145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45994.087841898145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45994.087841898145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45994.087841898145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45994.087841898145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45994.087841898145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45994.087841898145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45994.087841898145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45994.087841898145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45994.087841898145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45994.087841898145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45994.087841898145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45994.087841898145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45994.087841898145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45994.087841898145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45994.087841898145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45994.087841898145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45994.087841898145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45994.087841898145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45994.087841898145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45994.087841898145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45994.087841898145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45994.087841898145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45994.087841898145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45994.087841898145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45994.087841898145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45994.087841898145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45994.087841898145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45994.087841898145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45994.087841898145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45994.087841898145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45994.087841898145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45994.087841898145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45994.087841898145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45994.087841898145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45994.087841898145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45994.087841898145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45994.087841898145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45994.087841898145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ref="G185:G230" ca="1" si="3">IFERROR(NOW()-F185,"")</f>
        <v>45994.087841898145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45994.087841898145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45994.087841898145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45994.087841898145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45994.087841898145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45994.087841898145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45994.087841898145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45994.087841898145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45994.087841898145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45994.087841898145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45994.087841898145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45994.087841898145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45994.087841898145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45994.087841898145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45994.087841898145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45994.087841898145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45994.087841898145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45994.087841898145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45994.087841898145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45994.087841898145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45994.087841898145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45994.087841898145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45994.087841898145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45994.087841898145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45994.087841898145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45994.087841898145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45994.087841898145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45994.087841898145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45994.087841898145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45994.087841898145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45994.087841898145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45994.087841898145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45994.087841898145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45994.087841898145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45994.087841898145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45994.087841898145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45994.087841898145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45994.087841898145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45994.087841898145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45994.087841898145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45994.087841898145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45994.087841898145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45994.087841898145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45994.087841898145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45994.087841898145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45994.087841898145</v>
      </c>
      <c r="H230" s="92"/>
      <c r="I230" s="110" t="str">
        <f>IFERROR(VLOOKUP(D230,DB!A:F,6,0),"")</f>
        <v/>
      </c>
      <c r="J230" s="110" t="str">
        <f>IFERROR(VLOOKUP(D230,DB!A:G,7,0),"")</f>
        <v/>
      </c>
      <c r="K230" s="94"/>
      <c r="L230" s="88" t="str">
        <f>IFERROR(VLOOKUP(D230,DB!A:I,9,0),"")</f>
        <v/>
      </c>
    </row>
  </sheetData>
  <dataValidations count="2">
    <dataValidation allowBlank="1" showInputMessage="1" showErrorMessage="1" sqref="E1" xr:uid="{A4F81451-56CC-4543-9497-104C4E44EE4B}"/>
    <dataValidation type="list" allowBlank="1" showInputMessage="1" showErrorMessage="1" sqref="E2:E2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
  <sheetViews>
    <sheetView workbookViewId="0">
      <selection activeCell="K9" sqref="K9"/>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39203</v>
      </c>
      <c r="B2" s="37" t="str">
        <f>IFERROR(VLOOKUP(D2,DB!A:K,11,0),"")</f>
        <v>R5</v>
      </c>
      <c r="C2" s="37">
        <v>3</v>
      </c>
      <c r="D2" s="103" t="s">
        <v>36085</v>
      </c>
      <c r="E2" s="37" t="s">
        <v>39106</v>
      </c>
      <c r="F2" s="38">
        <v>45891.832060185188</v>
      </c>
      <c r="G2" s="105">
        <f ca="1">IFERROR(NOW()-F2,"")</f>
        <v>102.25578171295638</v>
      </c>
      <c r="H2" s="38">
        <v>45891.790393518517</v>
      </c>
      <c r="I2" s="37" t="str">
        <f>IFERROR(VLOOKUP(D2,DB!A:F,6,0),"")</f>
        <v>Generator-SG</v>
      </c>
      <c r="J2" s="37" t="str">
        <f>IFERROR(VLOOKUP(D2,DB!A:G,7,0),"")</f>
        <v>Vandalized</v>
      </c>
      <c r="K2" s="37" t="s">
        <v>39204</v>
      </c>
      <c r="L2" s="37" t="str">
        <f>IFERROR(VLOOKUP(D2,DB!A:I,9,0),"")</f>
        <v>Latis</v>
      </c>
      <c r="M2" s="102"/>
    </row>
    <row r="3" spans="1:13" s="39" customFormat="1" ht="30.75">
      <c r="A3" s="37" t="s">
        <v>39205</v>
      </c>
      <c r="B3" s="37" t="str">
        <f>IFERROR(VLOOKUP(D3,DB!A:K,11,0),"")</f>
        <v>R5</v>
      </c>
      <c r="C3" s="37">
        <v>1</v>
      </c>
      <c r="D3" s="37" t="s">
        <v>33407</v>
      </c>
      <c r="E3" s="37" t="s">
        <v>39187</v>
      </c>
      <c r="F3" s="38">
        <v>45926.188877314817</v>
      </c>
      <c r="G3" s="105">
        <f t="shared" ref="G3" ca="1" si="0">IFERROR(NOW()-F3,"")</f>
        <v>67.898964583328052</v>
      </c>
      <c r="H3" s="38">
        <v>45926.158159722225</v>
      </c>
      <c r="I3" s="37" t="str">
        <f>IFERROR(VLOOKUP(D3,DB!A:F,6,0),"")</f>
        <v>SCECO</v>
      </c>
      <c r="J3" s="37" t="str">
        <f>IFERROR(VLOOKUP(D3,DB!A:G,7,0),"")</f>
        <v>Good</v>
      </c>
      <c r="K3" s="37" t="s">
        <v>39206</v>
      </c>
      <c r="L3" s="37" t="str">
        <f>IFERROR(VLOOKUP(D3,DB!A:I,9,0),"")</f>
        <v>Latis</v>
      </c>
      <c r="M3" s="102"/>
    </row>
    <row r="4" spans="1:13" s="39" customFormat="1" ht="39.75" customHeight="1">
      <c r="A4" s="106" t="s">
        <v>39207</v>
      </c>
      <c r="B4" s="106" t="str">
        <f>IFERROR(VLOOKUP(D4,DB!A:K,11,0),"")</f>
        <v>R5</v>
      </c>
      <c r="C4" s="106">
        <v>1</v>
      </c>
      <c r="D4" s="106" t="s">
        <v>34832</v>
      </c>
      <c r="E4" s="106" t="s">
        <v>39187</v>
      </c>
      <c r="F4" s="107">
        <v>45948.661111111112</v>
      </c>
      <c r="G4" s="108">
        <f t="shared" ref="G4" ca="1" si="1">IFERROR(NOW()-F4,"")</f>
        <v>45.426730787032284</v>
      </c>
      <c r="H4" s="107">
        <v>45948.661111111112</v>
      </c>
      <c r="I4" s="106" t="str">
        <f>IFERROR(VLOOKUP(D4,DB!A:F,6,0),"")</f>
        <v>SCECO</v>
      </c>
      <c r="J4" s="106" t="str">
        <f>IFERROR(VLOOKUP(D4,DB!A:G,7,0),"")</f>
        <v>Dead</v>
      </c>
      <c r="K4" s="106" t="s">
        <v>39208</v>
      </c>
      <c r="L4" s="106" t="str">
        <f>IFERROR(VLOOKUP(D4,DB!A:I,9,0),"")</f>
        <v>Latis</v>
      </c>
    </row>
    <row r="5" spans="1:13" s="39" customFormat="1" ht="30.75">
      <c r="A5" s="106" t="s">
        <v>39209</v>
      </c>
      <c r="B5" s="106" t="str">
        <f>IFERROR(VLOOKUP(D5,DB!A:K,11,0),"")</f>
        <v>R5</v>
      </c>
      <c r="C5" s="106">
        <v>1</v>
      </c>
      <c r="D5" s="106" t="s">
        <v>36592</v>
      </c>
      <c r="E5" s="106" t="s">
        <v>39106</v>
      </c>
      <c r="F5" s="107">
        <v>45981.373298611114</v>
      </c>
      <c r="G5" s="108">
        <f ca="1">IFERROR(NOW()-F5,"")</f>
        <v>12.71454328703112</v>
      </c>
      <c r="H5" s="136">
        <v>45981.360798611109</v>
      </c>
      <c r="I5" s="106" t="str">
        <f>IFERROR(VLOOKUP(D5,DB!A:F,6,0),"")</f>
        <v>SCECO</v>
      </c>
      <c r="J5" s="106" t="str">
        <f>IFERROR(VLOOKUP(D5,DB!A:G,7,0),"")</f>
        <v>Dead</v>
      </c>
      <c r="K5" s="106" t="s">
        <v>39210</v>
      </c>
      <c r="L5" s="106" t="str">
        <f>IFERROR(VLOOKUP(D5,DB!A:I,9,0),"")</f>
        <v>Latis</v>
      </c>
    </row>
    <row r="6" spans="1:13">
      <c r="A6" s="37" t="s">
        <v>39211</v>
      </c>
      <c r="B6" s="37" t="str">
        <f>IFERROR(VLOOKUP(D6,DB!A:K,11,0),"")</f>
        <v>R5</v>
      </c>
      <c r="C6" s="37">
        <v>1</v>
      </c>
      <c r="D6" s="37" t="s">
        <v>37071</v>
      </c>
      <c r="E6" s="37" t="s">
        <v>39106</v>
      </c>
      <c r="F6" s="38">
        <v>45993.83766203704</v>
      </c>
      <c r="G6" s="135">
        <f ca="1">IFERROR(NOW()-F6,"")</f>
        <v>0.25017986110469792</v>
      </c>
      <c r="H6" s="38">
        <v>45993.83216435185</v>
      </c>
      <c r="I6" s="37" t="str">
        <f>IFERROR(VLOOKUP(D6,DB!A:F,6,0),"")</f>
        <v>Generator-SG</v>
      </c>
      <c r="J6" s="37" t="str">
        <f>IFERROR(VLOOKUP(D6,DB!A:G,7,0),"")</f>
        <v>Vandalized</v>
      </c>
      <c r="K6" s="37" t="s">
        <v>39212</v>
      </c>
      <c r="L6" s="37" t="str">
        <f>IFERROR(VLOOKUP(D6,DB!A:I,9,0),"")</f>
        <v>Latis</v>
      </c>
    </row>
    <row r="7" spans="1:13">
      <c r="A7" s="37"/>
      <c r="B7" s="37" t="str">
        <f>IFERROR(VLOOKUP(D7,DB!A:K,11,0),"")</f>
        <v/>
      </c>
      <c r="C7" s="37"/>
      <c r="D7" s="37"/>
      <c r="E7" s="37"/>
      <c r="F7" s="38"/>
      <c r="G7" s="135">
        <f ca="1">IFERROR(NOW()-F7,"")</f>
        <v>45994.087841898145</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45994.087841898145</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45994.087841898145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45994.087841898145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45994.087841898145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45994.087841898145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45994.087841898145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45994.087841898145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45994.087841898145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45994.087841898145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45994.087841898145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45994.087841898145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45994.087841898145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45994.087841898145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45994.087841898145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45994.087841898145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45994.087841898145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45994.087841898145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45994.087841898145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45994.087841898145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45994.087841898145</v>
      </c>
      <c r="H27" s="38"/>
      <c r="I27" s="37" t="str">
        <f>IFERROR(VLOOKUP(D27,DB!A:F,6,0),"")</f>
        <v/>
      </c>
      <c r="J27" s="37" t="str">
        <f>IFERROR(VLOOKUP(D27,DB!A:G,7,0),"")</f>
        <v/>
      </c>
      <c r="K27" s="37"/>
      <c r="L27" s="37" t="str">
        <f>IFERROR(VLOOKUP(D27,DB!A:I,9,0),"")</f>
        <v/>
      </c>
    </row>
    <row r="28" spans="1:12">
      <c r="A28" s="150"/>
      <c r="B28" s="150" t="str">
        <f>IFERROR(VLOOKUP(D28,DB!A:K,11,0),"")</f>
        <v/>
      </c>
      <c r="C28" s="150"/>
      <c r="D28" s="150"/>
      <c r="E28" s="150"/>
      <c r="F28" s="151"/>
      <c r="G28" s="152">
        <f ca="1">IFERROR(NOW()-F28,"")</f>
        <v>45994.087841898145</v>
      </c>
      <c r="H28" s="151"/>
      <c r="I28" s="150" t="str">
        <f>IFERROR(VLOOKUP(D28,DB!A:F,6,0),"")</f>
        <v/>
      </c>
      <c r="J28" s="150" t="str">
        <f>IFERROR(VLOOKUP(D28,DB!A:G,7,0),"")</f>
        <v/>
      </c>
      <c r="K28" s="150"/>
      <c r="L28" s="150" t="str">
        <f>IFERROR(VLOOKUP(D28,DB!A:I,9,0),"")</f>
        <v/>
      </c>
    </row>
  </sheetData>
  <dataValidations count="2">
    <dataValidation allowBlank="1" showInputMessage="1" showErrorMessage="1" sqref="E1" xr:uid="{920C6338-E771-4DAE-8C89-92A9093EA4DE}"/>
    <dataValidation type="list" allowBlank="1" showInputMessage="1" showErrorMessage="1" sqref="E2:E2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7"/>
  <sheetViews>
    <sheetView workbookViewId="0">
      <selection activeCell="F4" sqref="F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45994.087841898145</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45994.087841898145</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45994.087841898145</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45994.087841898145</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45994.087841898145</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45994.087841898145</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45994.087841898145</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45994.087841898145</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45994.087841898145</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45994.087841898145</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45994.087841898145</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45994.087841898145</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45994.087841898145</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45994.087841898145</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45994.087841898145</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45994.087841898145</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45994.087841898145</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45994.087841898145</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45994.087841898145</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45994.087841898145</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45994.087841898145</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45994.087841898145</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45994.087841898145</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45994.087841898145</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45994.087841898145</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45994.087841898145</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45994.087841898145</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45994.087841898145</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45994.087841898145</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45994.087841898145</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45994.087841898145</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45994.087841898145</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45994.087841898145</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45994.087841898145</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45994.087841898145</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45994.087841898145</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45994.087841898145</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45994.087841898145</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45994.087841898145</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45994.087841898145</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45994.087841898145</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45994.087841898145</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45994.087841898145</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45994.087841898145</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45994.087841898145</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45994.087841898145</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45994.087841898145</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45994.087841898145</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45994.087841898145</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45994.087841898145</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45994.087841898145</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45994.087841898145</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45994.087841898145</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45994.087841898145</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45994.087841898145</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45994.087841898145</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45994.087841898145</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45994.087841898145</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45994.087841898145</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45994.087841898145</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45994.087841898145</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45994.087841898145</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45994.087841898145</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45994.087841898145</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45994.087841898145</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45994.087841898145</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45994.087841898145</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45994.087841898145</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45994.087841898145</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45994.087841898145</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45994.087841898145</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45994.087841898145</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45994.087841898145</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45994.087841898145</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45994.087841898145</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45994.087841898145</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45994.087841898145</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45994.087841898145</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45994.087841898145</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45994.087841898145</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45994.087841898145</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45994.087841898145</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45994.087841898145</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45994.087841898145</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45994.087841898145</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45994.087841898145</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45994.087841898145</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45994.087841898145</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45994.087841898145</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45994.087841898145</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45994.087841898145</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45994.087841898145</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45994.087841898145</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45994.087841898145</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45994.087841898145</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45994.087841898145</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45994.087841898145</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45994.087841898145</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45994.087841898145</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45994.087841898145</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45994.087841898145</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45994.087841898145</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45994.087841898145</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45994.087841898145</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45994.087841898145</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45994.087841898145</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45994.087841898145</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45994.087841898145</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45994.087841898145</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45994.087841898145</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45994.087841898145</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45994.087841898145</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45994.087841898145</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45994.087841898145</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45994.087841898145</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45994.087841898145</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45994.087841898145</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45994.087841898145</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45994.087841898145</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45994.087841898145</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45994.087841898145</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45994.087841898145</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45994.087841898145</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45994.087841898145</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45994.087841898145</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45994.087841898145</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45994.087841898145</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45994.087841898145</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45994.087841898145</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45994.087841898145</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45994.087841898145</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45994.087841898145</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45994.087841898145</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45994.087841898145</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45994.087841898145</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45994.087841898145</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45994.087841898145</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45994.087841898145</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45994.087841898145</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45994.087841898145</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45994.087841898145</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45994.087841898145</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45994.087841898145</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45994.087841898145</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45994.087841898145</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45994.087841898145</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45994.087841898145</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45994.087841898145</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45994.087841898145</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45994.087841898145</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45994.087841898145</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45994.087841898145</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45994.087841898145</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45994.087841898145</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45994.087841898145</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45994.087841898145</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45994.087841898145</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45994.087841898145</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45994.087841898145</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45994.087841898145</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45994.087841898145</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45994.087841898145</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45994.087841898145</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45994.087841898145</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45994.087841898145</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45994.087841898145</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45994.087841898145</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45994.087841898145</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45994.087841898145</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45994.087841898145</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45994.087841898145</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45994.087841898145</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45994.087841898145</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45994.087841898145</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45994.087841898145</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45994.087841898145</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45994.087841898145</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45994.087841898145</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45994.087841898145</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45994.087841898145</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45994.087841898145</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45994.087841898145</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45994.087841898145</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45994.087841898145</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45994.087841898145</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45994.087841898145</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45994.087841898145</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45994.087841898145</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45994.087841898145</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45994.087841898145</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45994.087841898145</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45994.087841898145</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45994.087841898145</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45994.087841898145</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45994.087841898145</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45994.087841898145</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45994.087841898145</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45994.087841898145</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45994.087841898145</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45994.087841898145</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45994.087841898145</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45994.087841898145</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45994.087841898145</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45994.087841898145</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45994.087841898145</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45994.087841898145</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45994.087841898145</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45994.087841898145</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45994.087841898145</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45994.087841898145</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45994.087841898145</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45994.087841898145</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45994.087841898145</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45994.087841898145</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45994.087841898145</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45994.087841898145</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45994.087841898145</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45994.087841898145</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45994.087841898145</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45994.087841898145</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45994.087841898145</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45994.087841898145</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45994.087841898145</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45994.087841898145</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45994.087841898145</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45994.087841898145</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45994.087841898145</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45994.087841898145</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45994.087841898145</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45994.087841898145</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45994.087841898145</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45994.087841898145</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45994.087841898145</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45994.087841898145</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45994.087841898145</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45994.087841898145</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45994.087841898145</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45994.087841898145</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45994.087841898145</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45994.087841898145</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45994.087841898145</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45994.087841898145</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45994.087841898145</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45994.087841898145</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45994.087841898145</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45994.087841898145</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45994.087841898145</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45994.087841898145</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45994.087841898145</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45994.087841898145</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45994.087841898145</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45994.087841898145</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45994.087841898145</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45994.087841898145</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45994.087841898145</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45994.087841898145</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45994.087841898145</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45994.087841898145</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45994.087841898145</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45994.087841898145</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45994.087841898145</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45994.087841898145</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45994.087841898145</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45994.087841898145</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45994.087841898145</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45994.087841898145</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45994.087841898145</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45994.087841898145</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45994.087841898145</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45994.087841898145</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45994.087841898145</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45994.087841898145</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45994.087841898145</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45994.087841898145</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45994.087841898145</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45994.087841898145</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45994.087841898145</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45994.087841898145</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45994.087841898145</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45994.087841898145</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45994.087841898145</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45994.087841898145</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45994.087841898145</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45994.087841898145</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45994.087841898145</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45994.087841898145</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45994.087841898145</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45994.087841898145</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45994.087841898145</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45994.087841898145</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45994.087841898145</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45994.087841898145</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45994.087841898145</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45994.087841898145</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45994.087841898145</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45994.087841898145</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45994.087841898145</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45994.087841898145</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45994.087841898145</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45994.087841898145</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45994.087841898145</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45994.087841898145</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45994.087841898145</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45994.087841898145</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45994.087841898145</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45994.087841898145</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45994.087841898145</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45994.087841898145</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45994.087841898145</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45994.087841898145</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45994.087841898145</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45994.087841898145</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45994.087841898145</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45994.087841898145</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45994.087841898145</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45994.087841898145</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45994.087841898145</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45994.087841898145</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45994.087841898145</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45994.087841898145</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45994.087841898145</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45994.087841898145</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45994.087841898145</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45994.087841898145</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45994.087841898145</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45994.087841898145</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45994.087841898145</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45994.087841898145</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45994.087841898145</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45994.087841898145</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45994.087841898145</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45994.087841898145</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45994.087841898145</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45994.087841898145</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45994.087841898145</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45994.087841898145</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45994.087841898145</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45994.087841898145</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45994.087841898145</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45994.087841898145</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45994.087841898145</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45994.087841898145</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45994.087841898145</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45994.087841898145</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45994.087841898145</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45994.087841898145</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45994.087841898145</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45994.087841898145</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45994.087841898145</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45994.087841898145</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45994.087841898145</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45994.087841898145</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45994.087841898145</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45994.087841898145</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45994.087841898145</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45994.087841898145</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45994.087841898145</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45994.087841898145</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45994.087841898145</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45994.087841898145</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45994.087841898145</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45994.087841898145</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45994.087841898145</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45994.087841898145</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45994.087841898145</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45994.087841898145</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45994.087841898145</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45994.087841898145</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45994.087841898145</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45994.087841898145</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45994.087841898145</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45994.087841898145</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45994.087841898145</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45994.087841898145</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45994.087841898145</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45994.087841898145</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45994.087841898145</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45994.087841898145</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45994.087841898145</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45994.087841898145</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45994.087841898145</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45994.087841898145</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45994.087841898145</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45994.087841898145</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45994.087841898145</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45994.087841898145</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45994.087841898145</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45994.087841898145</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45994.087841898145</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45994.087841898145</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45994.087841898145</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45994.087841898145</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45994.087841898145</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45994.087841898145</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45994.087841898145</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45994.087841898145</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45994.087841898145</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45994.087841898145</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45994.087841898145</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45994.087841898145</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45994.087841898145</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45994.087841898145</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45994.087841898145</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45994.087841898145</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45994.087841898145</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45994.087841898145</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45994.087841898145</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45994.087841898145</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45994.087841898145</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45994.087841898145</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45994.087841898145</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45994.087841898145</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45994.087841898145</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45994.087841898145</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45994.087841898145</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45994.087841898145</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45994.087841898145</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45994.087841898145</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45994.087841898145</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45994.087841898145</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45994.087841898145</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45994.087841898145</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45994.087841898145</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45994.087841898145</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45994.087841898145</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45994.087841898145</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45994.087841898145</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45994.087841898145</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45994.087841898145</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45994.087841898145</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45994.087841898145</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45994.087841898145</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45994.087841898145</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45994.087841898145</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45994.087841898145</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45994.087841898145</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45994.087841898145</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45994.087841898145</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45994.087841898145</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45994.087841898145</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45994.087841898145</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45994.087841898145</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45994.087841898145</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45994.087841898145</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45994.087841898145</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45994.087841898145</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45994.087841898145</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45994.087841898145</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45994.087841898145</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45994.087841898145</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45994.087841898145</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45994.087841898145</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45994.087841898145</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45994.087841898145</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45994.087841898145</v>
      </c>
      <c r="H456" s="121"/>
      <c r="I456" s="119" t="str">
        <f>IFERROR(VLOOKUP(D456,DB!A:F,6,0),"")</f>
        <v/>
      </c>
      <c r="J456" s="119" t="str">
        <f>IFERROR(VLOOKUP(D456,DB!A:G,7,0),"")</f>
        <v/>
      </c>
      <c r="K456" s="122"/>
      <c r="L456" s="137" t="str">
        <f>IFERROR(VLOOKUP(D456,DB!A:I,9,0),"")</f>
        <v/>
      </c>
    </row>
    <row r="457" spans="1:12" ht="31.5" customHeight="1">
      <c r="A457" s="143"/>
      <c r="B457" s="144" t="str">
        <f>IFERROR(VLOOKUP(D457,DB!A:K,11,0),"")</f>
        <v/>
      </c>
      <c r="C457" s="145"/>
      <c r="D457" s="144"/>
      <c r="E457" s="142"/>
      <c r="F457" s="146"/>
      <c r="G457" s="147">
        <f ca="1">IFERROR(NOW()-F457,"-")</f>
        <v>45994.087841898145</v>
      </c>
      <c r="H457" s="146"/>
      <c r="I457" s="144" t="str">
        <f>IFERROR(VLOOKUP(D457,DB!A:F,6,0),"")</f>
        <v/>
      </c>
      <c r="J457" s="144" t="str">
        <f>IFERROR(VLOOKUP(D457,DB!A:G,7,0),"")</f>
        <v/>
      </c>
      <c r="K457" s="148"/>
      <c r="L457" s="149" t="str">
        <f>IFERROR(VLOOKUP(D457,DB!A:I,9,0),"")</f>
        <v/>
      </c>
    </row>
  </sheetData>
  <dataValidations count="2">
    <dataValidation allowBlank="1" showInputMessage="1" showErrorMessage="1" sqref="E1" xr:uid="{9E1BC488-8814-4F8A-8DBE-742B3278AB71}"/>
    <dataValidation type="list" allowBlank="1" showInputMessage="1" showErrorMessage="1" sqref="E2:E45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2025-12-02T23:08:34Z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